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Research/IPO Database Enlargement/"/>
    </mc:Choice>
  </mc:AlternateContent>
  <xr:revisionPtr revIDLastSave="1530" documentId="114_{7C7528C5-8503-4663-A0D3-9FD15D157E1F}" xr6:coauthVersionLast="47" xr6:coauthVersionMax="47" xr10:uidLastSave="{41898723-47C6-45A2-8682-6872E3874848}"/>
  <bookViews>
    <workbookView xWindow="-120" yWindow="-120" windowWidth="29040" windowHeight="15720" xr2:uid="{00000000-000D-0000-FFFF-FFFF00000000}"/>
  </bookViews>
  <sheets>
    <sheet name="Full Members" sheetId="1" r:id="rId1"/>
    <sheet name="Affiliate Members" sheetId="8" r:id="rId2"/>
  </sheets>
  <definedNames>
    <definedName name="_xlnm._FilterDatabase" localSheetId="0" hidden="1">'Full Members'!#REF!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76" i="1" l="1"/>
  <c r="AH75" i="1"/>
  <c r="AH73" i="1"/>
  <c r="AH54" i="1"/>
  <c r="AH53" i="1"/>
  <c r="AH52" i="1"/>
  <c r="AH50" i="1"/>
  <c r="R106" i="1"/>
</calcChain>
</file>

<file path=xl/sharedStrings.xml><?xml version="1.0" encoding="utf-8"?>
<sst xmlns="http://schemas.openxmlformats.org/spreadsheetml/2006/main" count="1400" uniqueCount="433">
  <si>
    <t>Listing Date</t>
  </si>
  <si>
    <t>Domestic/Foreign</t>
  </si>
  <si>
    <t>Company Name</t>
  </si>
  <si>
    <r>
      <t>Sector Code</t>
    </r>
    <r>
      <rPr>
        <vertAlign val="superscript"/>
        <sz val="12"/>
        <color theme="1"/>
        <rFont val="Trebuchet MS"/>
        <family val="2"/>
      </rPr>
      <t>1</t>
    </r>
  </si>
  <si>
    <r>
      <t>Sector Name</t>
    </r>
    <r>
      <rPr>
        <vertAlign val="superscript"/>
        <sz val="12"/>
        <color theme="1"/>
        <rFont val="Trebuchet MS"/>
        <family val="2"/>
      </rPr>
      <t>1</t>
    </r>
  </si>
  <si>
    <t>Ticker/Symbol</t>
  </si>
  <si>
    <t>ISIN</t>
  </si>
  <si>
    <t>ICB</t>
  </si>
  <si>
    <t>GICS</t>
  </si>
  <si>
    <t>Proprietary</t>
  </si>
  <si>
    <t>Domestic</t>
  </si>
  <si>
    <t>MTF</t>
  </si>
  <si>
    <t>Atom Trace, a.s.</t>
  </si>
  <si>
    <t>Technology</t>
  </si>
  <si>
    <t>n/a</t>
  </si>
  <si>
    <t>ATOMT</t>
  </si>
  <si>
    <t>CZ0009004792</t>
  </si>
  <si>
    <t>Foreign</t>
  </si>
  <si>
    <t>GCS HOLDINGS, Inc</t>
  </si>
  <si>
    <t>Information Technology</t>
  </si>
  <si>
    <t>GDS</t>
  </si>
  <si>
    <t>GCSH LX</t>
  </si>
  <si>
    <t>US36165X1028</t>
  </si>
  <si>
    <t>InCoax Networks AB</t>
  </si>
  <si>
    <t>INCOAX</t>
  </si>
  <si>
    <t>SE0009832595</t>
  </si>
  <si>
    <r>
      <rPr>
        <vertAlign val="superscript"/>
        <sz val="11"/>
        <color theme="1"/>
        <rFont val="Trebuchet MS"/>
        <family val="2"/>
      </rPr>
      <t>1</t>
    </r>
    <r>
      <rPr>
        <sz val="11"/>
        <color theme="1"/>
        <rFont val="Trebuchet MS"/>
        <family val="2"/>
      </rPr>
      <t>Only at first level</t>
    </r>
  </si>
  <si>
    <t>RM</t>
  </si>
  <si>
    <t>Sequana Medical NV</t>
  </si>
  <si>
    <t>SEQUA</t>
  </si>
  <si>
    <t>BE0974340722</t>
  </si>
  <si>
    <t>Arcure SA</t>
  </si>
  <si>
    <t>ALCUR</t>
  </si>
  <si>
    <t>FR0013398997</t>
  </si>
  <si>
    <t>Euronext</t>
  </si>
  <si>
    <t>BMIT Technologies plc Ordinary Shares</t>
  </si>
  <si>
    <t>BMIT</t>
  </si>
  <si>
    <t>MT0002130103</t>
  </si>
  <si>
    <t>LeadDesk Oyj</t>
  </si>
  <si>
    <t>LEADD</t>
  </si>
  <si>
    <t>FI4000364120</t>
  </si>
  <si>
    <t>GENERATION CAPITAL</t>
  </si>
  <si>
    <t>Investment &amp; Holdings</t>
  </si>
  <si>
    <t>GNRS</t>
  </si>
  <si>
    <t>IL0011569261</t>
  </si>
  <si>
    <t>26/02/2019</t>
  </si>
  <si>
    <t>Marinomed Biotech AG</t>
  </si>
  <si>
    <t>HC</t>
  </si>
  <si>
    <t>Health Care</t>
  </si>
  <si>
    <t>MARI</t>
  </si>
  <si>
    <t>ATMARINOMED6</t>
  </si>
  <si>
    <t>BME</t>
  </si>
  <si>
    <t>Proeduca Altus, S.A.</t>
  </si>
  <si>
    <t>Consumer Services</t>
  </si>
  <si>
    <t>Consumer Discretionary</t>
  </si>
  <si>
    <t>Shares</t>
  </si>
  <si>
    <t>PRO</t>
  </si>
  <si>
    <t>ES0105400008</t>
  </si>
  <si>
    <t>Energy</t>
  </si>
  <si>
    <t>THAL</t>
  </si>
  <si>
    <t>VGG878801031</t>
  </si>
  <si>
    <t>Ferroamp Elektronik AB</t>
  </si>
  <si>
    <t>Industrial Goods &amp; Services</t>
  </si>
  <si>
    <t>FERRO</t>
  </si>
  <si>
    <t>SE0012229920</t>
  </si>
  <si>
    <t>Market Type</t>
  </si>
  <si>
    <t>Type of Instrument</t>
  </si>
  <si>
    <t>Newly Issued Shares</t>
  </si>
  <si>
    <t>Already Issued Shares</t>
  </si>
  <si>
    <t>SIX Swiss Exchange</t>
  </si>
  <si>
    <t>Stadler Rail AG</t>
  </si>
  <si>
    <t>SRAIL</t>
  </si>
  <si>
    <t>CH0002178181</t>
  </si>
  <si>
    <t>Medacta Group SA</t>
  </si>
  <si>
    <t>MOVE</t>
  </si>
  <si>
    <t>CH0468525222</t>
  </si>
  <si>
    <t>RM/MTF</t>
  </si>
  <si>
    <t>Adevinta Ser. A</t>
  </si>
  <si>
    <t>ADEA</t>
  </si>
  <si>
    <t>NO0010843998</t>
  </si>
  <si>
    <t>Adevinta Ser. B</t>
  </si>
  <si>
    <t>ADEB</t>
  </si>
  <si>
    <t>NO0010844038</t>
  </si>
  <si>
    <t>Teqnion AB</t>
  </si>
  <si>
    <t>TEQ</t>
  </si>
  <si>
    <t>SE0012308088</t>
  </si>
  <si>
    <t>Aallon Group Oyj</t>
  </si>
  <si>
    <t>AALLON</t>
  </si>
  <si>
    <t>FI4000369608</t>
  </si>
  <si>
    <t>Triboron International AB</t>
  </si>
  <si>
    <t>TRIBO B</t>
  </si>
  <si>
    <t>SE0010600429</t>
  </si>
  <si>
    <t>Karnov Group AB</t>
  </si>
  <si>
    <t>Retail</t>
  </si>
  <si>
    <t>KAR</t>
  </si>
  <si>
    <t>SE0012323715</t>
  </si>
  <si>
    <t>Upsales Technology AB</t>
  </si>
  <si>
    <t>UPSALE</t>
  </si>
  <si>
    <t>SE0011985514</t>
  </si>
  <si>
    <t>ISRACARD</t>
  </si>
  <si>
    <t>Financial Services</t>
  </si>
  <si>
    <t>ISCD</t>
  </si>
  <si>
    <t>IL0011574030</t>
  </si>
  <si>
    <t>PARTNERS GROUP GLOBAL INFRASTRUCTURE 2018 (EUR) S.C.A, SICAV-RAIF</t>
  </si>
  <si>
    <t>LU1749412547</t>
  </si>
  <si>
    <t>CDA Spółka Akcyjna</t>
  </si>
  <si>
    <t>CDA</t>
  </si>
  <si>
    <t>PLCDA0000018</t>
  </si>
  <si>
    <t>BoomBit Spółka Akcyjna</t>
  </si>
  <si>
    <t>BBT</t>
  </si>
  <si>
    <t>PLBMBIT00010</t>
  </si>
  <si>
    <t>FREQUENTIS AG</t>
  </si>
  <si>
    <t>IG</t>
  </si>
  <si>
    <t>FQT</t>
  </si>
  <si>
    <t>ATFREQUENT09</t>
  </si>
  <si>
    <t>Frequentis AG</t>
  </si>
  <si>
    <t>Deutsche Börse</t>
  </si>
  <si>
    <t>Klaveness Combination Carriers</t>
  </si>
  <si>
    <t>KCC</t>
  </si>
  <si>
    <t>NO0010833262</t>
  </si>
  <si>
    <t>Konsolidator A/S</t>
  </si>
  <si>
    <t>KONSOL</t>
  </si>
  <si>
    <t>DK0061113511</t>
  </si>
  <si>
    <t>WATURU</t>
  </si>
  <si>
    <t>DK0061134780</t>
  </si>
  <si>
    <t>OssDsign AB</t>
  </si>
  <si>
    <t>OSSD</t>
  </si>
  <si>
    <t>SE0012570448</t>
  </si>
  <si>
    <t>Danish Aerospace Company A/S</t>
  </si>
  <si>
    <t>DAC</t>
  </si>
  <si>
    <t>DK0061140407</t>
  </si>
  <si>
    <t>Vertiseit AB</t>
  </si>
  <si>
    <t>VERT B</t>
  </si>
  <si>
    <t>SE0012481133</t>
  </si>
  <si>
    <t>FRESHMARKET</t>
  </si>
  <si>
    <t>Commerce &amp; Services</t>
  </si>
  <si>
    <t>FRSM</t>
  </si>
  <si>
    <t>IL0011578338</t>
  </si>
  <si>
    <t>Sum of Newly and Already Issued Shares</t>
  </si>
  <si>
    <t>Moonlit Spółka Akcyjna</t>
  </si>
  <si>
    <t>MOONLIT</t>
  </si>
  <si>
    <t>PLMNLIT00014</t>
  </si>
  <si>
    <t>TRATON SE</t>
  </si>
  <si>
    <t>Industrial</t>
  </si>
  <si>
    <t>8TRA</t>
  </si>
  <si>
    <t>DE000TRAT0N7</t>
  </si>
  <si>
    <t>Aluflexpack AG</t>
  </si>
  <si>
    <t>Registered Shares</t>
  </si>
  <si>
    <t>AFP</t>
  </si>
  <si>
    <t>CH0453226893</t>
  </si>
  <si>
    <t>John Mattson Fastighetsföretagen AB</t>
  </si>
  <si>
    <t>Real Estate</t>
  </si>
  <si>
    <t>JOMA</t>
  </si>
  <si>
    <t>SE0012481364</t>
  </si>
  <si>
    <t>Mentice AB</t>
  </si>
  <si>
    <t>MNTC</t>
  </si>
  <si>
    <t>SE0012673291</t>
  </si>
  <si>
    <t>-</t>
  </si>
  <si>
    <t>INZILE</t>
  </si>
  <si>
    <t>SE0012570208</t>
  </si>
  <si>
    <t>AUTO BANK SERV</t>
  </si>
  <si>
    <t>SHVA</t>
  </si>
  <si>
    <t>IL0011581613</t>
  </si>
  <si>
    <t>Marel hf</t>
  </si>
  <si>
    <t>MAREL</t>
  </si>
  <si>
    <t>IS0000000388</t>
  </si>
  <si>
    <t>Ultimovacs ASA</t>
  </si>
  <si>
    <t>ULTIMO</t>
  </si>
  <si>
    <t>NO0010851603</t>
  </si>
  <si>
    <t xml:space="preserve">	Nidaros Sparebank</t>
  </si>
  <si>
    <t>NISB-ME</t>
  </si>
  <si>
    <t>NO0010733082</t>
  </si>
  <si>
    <t>OKEA ASA</t>
  </si>
  <si>
    <t>OKEA</t>
  </si>
  <si>
    <t>NO0010816895</t>
  </si>
  <si>
    <t>NORBIT</t>
  </si>
  <si>
    <t>NO0010856511</t>
  </si>
  <si>
    <t>Millenium Hotels Socimi</t>
  </si>
  <si>
    <t>Financials</t>
  </si>
  <si>
    <t>YMHRE</t>
  </si>
  <si>
    <t>ES0105407003</t>
  </si>
  <si>
    <t>Inbest Prime I Inmuebles Socimi</t>
  </si>
  <si>
    <t>YINB1</t>
  </si>
  <si>
    <t>ES0105413001</t>
  </si>
  <si>
    <t>Inbest Prime II Inmuebles Socimi</t>
  </si>
  <si>
    <t>YINB2</t>
  </si>
  <si>
    <t>ES0105414009</t>
  </si>
  <si>
    <t>Inbest Prime III Inmuebles Socimi</t>
  </si>
  <si>
    <t>YINB3</t>
  </si>
  <si>
    <t>ES0105415006</t>
  </si>
  <si>
    <t>YINB4</t>
  </si>
  <si>
    <t>ES0105416004</t>
  </si>
  <si>
    <t>Inbest Prime IV Inmuebles Socimi</t>
  </si>
  <si>
    <t xml:space="preserve">RM </t>
  </si>
  <si>
    <t xml:space="preserve">Titan Cement International S.A </t>
  </si>
  <si>
    <t>TITC</t>
  </si>
  <si>
    <t>BE0974338700</t>
  </si>
  <si>
    <t>Uniphar PLC</t>
  </si>
  <si>
    <t>UPR</t>
  </si>
  <si>
    <t>IE00BJ5FQX74</t>
  </si>
  <si>
    <t>Groupe Tera sa</t>
  </si>
  <si>
    <t>ALGTR</t>
  </si>
  <si>
    <t>FR0013429404</t>
  </si>
  <si>
    <t>Media Maker spa</t>
  </si>
  <si>
    <t>ALKER</t>
  </si>
  <si>
    <t>IT0005380438</t>
  </si>
  <si>
    <t>EWP</t>
  </si>
  <si>
    <t>SE0012569663</t>
  </si>
  <si>
    <t>ALTSHULER SHAHAM PROVIDENT FUNDS</t>
  </si>
  <si>
    <t>ASPF</t>
  </si>
  <si>
    <t>IL0011590374</t>
  </si>
  <si>
    <t>TEL AVIV STOCK EXCHANGE</t>
  </si>
  <si>
    <t>TASE</t>
  </si>
  <si>
    <t>IL0011590291</t>
  </si>
  <si>
    <t>Global Fashion Group S.A.</t>
  </si>
  <si>
    <t>GFG</t>
  </si>
  <si>
    <t>LU2010095458</t>
  </si>
  <si>
    <t>Addiko Bank AG</t>
  </si>
  <si>
    <t>FI</t>
  </si>
  <si>
    <t>ADKO</t>
  </si>
  <si>
    <t>AT000ADDIKO0</t>
  </si>
  <si>
    <t>2020 Bulkers</t>
  </si>
  <si>
    <t>Kompuestos</t>
  </si>
  <si>
    <t>Basic Materials</t>
  </si>
  <si>
    <t>KOM</t>
  </si>
  <si>
    <t>ES0105425005</t>
  </si>
  <si>
    <t xml:space="preserve">NEO Finance, AB </t>
  </si>
  <si>
    <t>NEOFI</t>
  </si>
  <si>
    <t>LT0000132953</t>
  </si>
  <si>
    <t>E-XIM IT Spółka Akcyjna</t>
  </si>
  <si>
    <t>EXIMIT</t>
  </si>
  <si>
    <t>PLEXIM000013</t>
  </si>
  <si>
    <t>PARTNERS GROUP DIRECT EQUITY 2019 (EUR) S.C.A., SICAV-RAIF</t>
  </si>
  <si>
    <t>LU1999871434</t>
  </si>
  <si>
    <t>EQT AB</t>
  </si>
  <si>
    <t>EQT</t>
  </si>
  <si>
    <t>SE0012853455</t>
  </si>
  <si>
    <t>TeamViewer AG</t>
  </si>
  <si>
    <t>Software</t>
  </si>
  <si>
    <t>TMV</t>
  </si>
  <si>
    <t>DE000A2YN900</t>
  </si>
  <si>
    <t>Verallia</t>
  </si>
  <si>
    <t>VRLA</t>
  </si>
  <si>
    <t>FR0013447729</t>
  </si>
  <si>
    <t>Boostheat</t>
  </si>
  <si>
    <t>BOOST</t>
  </si>
  <si>
    <t>FR0011814938</t>
  </si>
  <si>
    <t>Hoffmann Green Cement Technologies</t>
  </si>
  <si>
    <t>ALHGR</t>
  </si>
  <si>
    <t>FR0013451044</t>
  </si>
  <si>
    <t>Relais Group Oyj</t>
  </si>
  <si>
    <t>RELAIS</t>
  </si>
  <si>
    <t>FI4000391487</t>
  </si>
  <si>
    <t>ZignSec AB</t>
  </si>
  <si>
    <t>ZIGN</t>
  </si>
  <si>
    <t>SE0012930105</t>
  </si>
  <si>
    <t>TRG</t>
  </si>
  <si>
    <t>SE0012990646</t>
  </si>
  <si>
    <t>Athens Stock Exchange</t>
  </si>
  <si>
    <t>Luxembourg Stock Exchange</t>
  </si>
  <si>
    <t>Malta Stock Exchange</t>
  </si>
  <si>
    <t>Warsaw Stock Exchange</t>
  </si>
  <si>
    <t>Hafnia Limited</t>
  </si>
  <si>
    <t>HAFNIA</t>
  </si>
  <si>
    <t>BMG4233B1090</t>
  </si>
  <si>
    <t>NORBIT ASA</t>
  </si>
  <si>
    <t>IZERTIS</t>
  </si>
  <si>
    <t>IZER</t>
  </si>
  <si>
    <t>ES0105449005</t>
  </si>
  <si>
    <t>HOLALUZ</t>
  </si>
  <si>
    <t>Petrol and Power</t>
  </si>
  <si>
    <t>HLZ</t>
  </si>
  <si>
    <t>ES0105456026</t>
  </si>
  <si>
    <t>Bublar Group AB</t>
  </si>
  <si>
    <t>BUBL</t>
  </si>
  <si>
    <t>SE0010270793</t>
  </si>
  <si>
    <t>Fodelia Oyj</t>
  </si>
  <si>
    <t>FODELIA</t>
  </si>
  <si>
    <t>FI4000400262</t>
  </si>
  <si>
    <t>KFAST B</t>
  </si>
  <si>
    <t xml:space="preserve"> n/a </t>
  </si>
  <si>
    <t>Agripower France SA</t>
  </si>
  <si>
    <t>ALAGP</t>
  </si>
  <si>
    <t>FR0013452281</t>
  </si>
  <si>
    <t>La Française des Jeux</t>
  </si>
  <si>
    <t>FDJ</t>
  </si>
  <si>
    <t>FR0013451333</t>
  </si>
  <si>
    <t>Achiko Limited</t>
  </si>
  <si>
    <t>ACHI</t>
  </si>
  <si>
    <t>KYG0101M1024</t>
  </si>
  <si>
    <t>Grenergy Renovables, S.A.</t>
  </si>
  <si>
    <t>GRE</t>
  </si>
  <si>
    <t>ES0105079000</t>
  </si>
  <si>
    <t>Carbon Studio Spółka Akcyjna</t>
  </si>
  <si>
    <t>CARBONSTU</t>
  </si>
  <si>
    <t>PLCRBST00016</t>
  </si>
  <si>
    <t>BIZLINK HOLDING INC.</t>
  </si>
  <si>
    <t>BZLH LX</t>
  </si>
  <si>
    <t>US09179X1037</t>
  </si>
  <si>
    <t>VELCAN HOLDINGS SA</t>
  </si>
  <si>
    <t>VLCN LX</t>
  </si>
  <si>
    <t>FR0010245803</t>
  </si>
  <si>
    <t>Mare Nostrum</t>
  </si>
  <si>
    <t>ALMAR</t>
  </si>
  <si>
    <t>Optomed Oyj</t>
  </si>
  <si>
    <t>OPTOMED</t>
  </si>
  <si>
    <t>FI4000410881</t>
  </si>
  <si>
    <t>Astralis Group A/S</t>
  </si>
  <si>
    <t>ASTGRP</t>
  </si>
  <si>
    <t>DK0061155785</t>
  </si>
  <si>
    <t>ACRI</t>
  </si>
  <si>
    <t>24STOR</t>
  </si>
  <si>
    <t>SE0013358710</t>
  </si>
  <si>
    <t>QleanAir Holding AB</t>
  </si>
  <si>
    <t>QAIR</t>
  </si>
  <si>
    <t>SE0013382066</t>
  </si>
  <si>
    <t>MOBA</t>
  </si>
  <si>
    <t>Divio Technologies AB</t>
  </si>
  <si>
    <t>DIVIO B</t>
  </si>
  <si>
    <t>SE0011311554</t>
  </si>
  <si>
    <t>Kollect on Demand Holding AB</t>
  </si>
  <si>
    <t>KOLL</t>
  </si>
  <si>
    <t>SE0013512019</t>
  </si>
  <si>
    <t>List of IPOs - 2019</t>
  </si>
  <si>
    <t>Investment Flows (EUR m)</t>
  </si>
  <si>
    <t>Total Market Capitalisation on First Trading Day (EUR m)</t>
  </si>
  <si>
    <t>Exchange</t>
  </si>
  <si>
    <t>CYBERG</t>
  </si>
  <si>
    <t>HU0000160122</t>
  </si>
  <si>
    <t>GOPD</t>
  </si>
  <si>
    <t>HU0000166418</t>
  </si>
  <si>
    <t>Nasdaq</t>
  </si>
  <si>
    <t>IL0011612640</t>
  </si>
  <si>
    <t>Meritus ulaganja d.d.</t>
  </si>
  <si>
    <t>MA</t>
  </si>
  <si>
    <t>Legal, accounting, management, architecture, engineering, technical testing and analysis activities</t>
  </si>
  <si>
    <t>MRUL</t>
  </si>
  <si>
    <t>HRMRULRA0009</t>
  </si>
  <si>
    <t>PROFESSIO ENERGIA d.d.</t>
  </si>
  <si>
    <t>DLPR</t>
  </si>
  <si>
    <t>HRDLPRRA0007</t>
  </si>
  <si>
    <t>TVORNICA STOCNE HRANE d.d.</t>
  </si>
  <si>
    <t>CA</t>
  </si>
  <si>
    <t xml:space="preserve">Manufacture of food products, beverages and tobacco products </t>
  </si>
  <si>
    <t>TSHC</t>
  </si>
  <si>
    <t>HRTSHCRA0009</t>
  </si>
  <si>
    <t>Budapest Stock Exchange</t>
  </si>
  <si>
    <t>Zagreb Stock Exchange</t>
  </si>
  <si>
    <t>Tel Aviv Stock Exchange</t>
  </si>
  <si>
    <t>Other</t>
  </si>
  <si>
    <t>Prague Stock Exchange</t>
  </si>
  <si>
    <t>Vienna Stock Exchange</t>
  </si>
  <si>
    <t>Number of Employees</t>
  </si>
  <si>
    <t>Average Turnover (EUR thousand)</t>
  </si>
  <si>
    <t>Yearly Turnover (EUR thousand)</t>
  </si>
  <si>
    <t>Revenues (EUR thousand)</t>
  </si>
  <si>
    <t>Services-Medical Laboratories</t>
  </si>
  <si>
    <t>The sector name proprietary classification for Deutsche Börse is based on the Group's own classification.</t>
  </si>
  <si>
    <t>Investment Services</t>
  </si>
  <si>
    <t>PRIV</t>
  </si>
  <si>
    <t>FI4000153515</t>
  </si>
  <si>
    <t>Crowdfunding</t>
  </si>
  <si>
    <t>FBM B</t>
  </si>
  <si>
    <t>SE0008293617</t>
  </si>
  <si>
    <t>Coeli Fastighet II AB</t>
  </si>
  <si>
    <t>Asset Management</t>
  </si>
  <si>
    <t>CF2 PREF P2</t>
  </si>
  <si>
    <t>SE0012012672</t>
  </si>
  <si>
    <t>Eurobattery Minerals AB</t>
  </si>
  <si>
    <t>Metals &amp; Mining</t>
  </si>
  <si>
    <t>BAT</t>
  </si>
  <si>
    <t>SE0012481570</t>
  </si>
  <si>
    <t>Skogsfond Baltikum AB</t>
  </si>
  <si>
    <t>AIF</t>
  </si>
  <si>
    <t>SKOG A</t>
  </si>
  <si>
    <t>SE0012453686</t>
  </si>
  <si>
    <t>QuickBit eu AB</t>
  </si>
  <si>
    <t>Capital Markets</t>
  </si>
  <si>
    <t>QBIT</t>
  </si>
  <si>
    <t>SE0010662585</t>
  </si>
  <si>
    <t>Hästkällaren Rid Trav &amp; Western AB</t>
  </si>
  <si>
    <t>Retail - Cyclical</t>
  </si>
  <si>
    <t>HSTK B</t>
  </si>
  <si>
    <t>SE0012569853</t>
  </si>
  <si>
    <t>Onoterat AB</t>
  </si>
  <si>
    <t>ONTRAT</t>
  </si>
  <si>
    <t>SE0009580756</t>
  </si>
  <si>
    <t>Coeli Private Equity AB</t>
  </si>
  <si>
    <t xml:space="preserve"> Asset Management</t>
  </si>
  <si>
    <t>CPE I</t>
  </si>
  <si>
    <t>SE0012012268</t>
  </si>
  <si>
    <t>Ultima Capital SA</t>
  </si>
  <si>
    <t>ULTIMA</t>
  </si>
  <si>
    <t>CH0491064009</t>
  </si>
  <si>
    <t>Industrials</t>
  </si>
  <si>
    <t>Basic Materials, Industry and Constr.</t>
  </si>
  <si>
    <t>Telecomunications</t>
  </si>
  <si>
    <t>Telecomunication Serv.</t>
  </si>
  <si>
    <t>Technology and Telecomunications</t>
  </si>
  <si>
    <t xml:space="preserve">                 -  </t>
  </si>
  <si>
    <t>Consumer Staples</t>
  </si>
  <si>
    <t>Utilities</t>
  </si>
  <si>
    <t>Materials</t>
  </si>
  <si>
    <t>Trade &amp; Services</t>
  </si>
  <si>
    <t>SE0013382355 / SE0016101679</t>
  </si>
  <si>
    <t>K-Fast Holding AB</t>
  </si>
  <si>
    <t>SE0012827822 / SE0015660014</t>
  </si>
  <si>
    <t>Acrinova AB</t>
  </si>
  <si>
    <t>M.O.B.A Network AB</t>
  </si>
  <si>
    <t>SE0011751866 / SE0016277909</t>
  </si>
  <si>
    <t>Preference Shares</t>
  </si>
  <si>
    <t>Börse Stuttgart</t>
  </si>
  <si>
    <t>CyBERG Corp. Public limited Company</t>
  </si>
  <si>
    <t>GOPD Public Company Limited by Shares</t>
  </si>
  <si>
    <t>Oslo Børs[1]</t>
  </si>
  <si>
    <t>[1] Oslo Bors operates under the trading name Euronext Oslo since 2020</t>
  </si>
  <si>
    <t>*Delisted</t>
  </si>
  <si>
    <t>FR0013400835</t>
  </si>
  <si>
    <t>BMG9156K1018</t>
  </si>
  <si>
    <t>FundedByMe Crowdfunding Sweden AB*</t>
  </si>
  <si>
    <t>Privanet Group Oyj*</t>
  </si>
  <si>
    <t>YOCHANANOF</t>
  </si>
  <si>
    <t>YHNF</t>
  </si>
  <si>
    <t>THALASSA HOLDINGS LTD*</t>
  </si>
  <si>
    <t>//</t>
  </si>
  <si>
    <t>Waturu Holding A/S*</t>
  </si>
  <si>
    <t>Inzile AB*</t>
  </si>
  <si>
    <t>EWPG Holding AB*</t>
  </si>
  <si>
    <t>Transcendent Group AB*</t>
  </si>
  <si>
    <t>24Storage AB*</t>
  </si>
  <si>
    <t xml:space="preserve">KARO Leather, a.s. </t>
  </si>
  <si>
    <t>KARIN</t>
  </si>
  <si>
    <t>CZ0009008819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</si>
</sst>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_-* #,##0.00\ _k_r_-;\-* #,##0.00\ _k_r_-;_-* &quot;-&quot;??\ _k_r_-;_-@_-"/>
    <numFmt numFmtId="166" formatCode="_ * #,##0.00_ ;_ * \-#,##0.00_ ;_ * &quot;-&quot;??_ ;_ @_ "/>
    <numFmt numFmtId="167" formatCode="_-* #,##0.00\ _F_-;\-* #,##0.00\ _F_-;_-* &quot;-&quot;??\ _F_-;_-@_-"/>
    <numFmt numFmtId="168" formatCode="_-* #,##0\ _k_r_._-;\-* #,##0\ _k_r_._-;_-* &quot;-&quot;\ _k_r_._-;_-@_-"/>
    <numFmt numFmtId="169" formatCode="_-* #,##0.00\ _F_t_-;\-* #,##0.00\ _F_t_-;_-* &quot;-&quot;??\ _F_t_-;_-@_-"/>
    <numFmt numFmtId="170" formatCode="_-* #,##0.00\ &quot;kr&quot;_-;\-* #,##0.00\ &quot;kr&quot;_-;_-* &quot;-&quot;??\ &quot;kr&quot;_-;_-@_-"/>
    <numFmt numFmtId="171" formatCode="_-* #,##0.00\ &quot;zł&quot;_-;\-* #,##0.00\ &quot;zł&quot;_-;_-* &quot;-&quot;??\ &quot;zł&quot;_-;_-@_-"/>
    <numFmt numFmtId="172" formatCode="0.0"/>
    <numFmt numFmtId="173" formatCode="_-* #,##0.0_-;\-* #,##0.0_-;_-* &quot;-&quot;??_-;_-@_-"/>
    <numFmt numFmtId="17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Trebuchet MS"/>
      <family val="2"/>
    </font>
    <font>
      <vertAlign val="superscript"/>
      <sz val="11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color rgb="FF000000"/>
      <name val="Trebuchet MS"/>
      <family val="2"/>
    </font>
    <font>
      <vertAlign val="superscript"/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name val="Trebuchet MS"/>
      <family val="2"/>
    </font>
    <font>
      <sz val="12"/>
      <color rgb="FF00B050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0" tint="-0.49998474074526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52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3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15" fillId="0" borderId="0" xfId="0" applyFont="1"/>
    <xf numFmtId="0" fontId="16" fillId="0" borderId="0" xfId="0" applyFont="1"/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1" fillId="0" borderId="14" xfId="0" applyFont="1" applyBorder="1" applyAlignment="1">
      <alignment horizontal="center" vertical="center"/>
    </xf>
    <xf numFmtId="14" fontId="8" fillId="0" borderId="0" xfId="0" applyNumberFormat="1" applyFont="1" applyAlignment="1">
      <alignment horizontal="right"/>
    </xf>
    <xf numFmtId="172" fontId="8" fillId="0" borderId="0" xfId="0" applyNumberFormat="1" applyFont="1" applyAlignment="1">
      <alignment horizontal="right"/>
    </xf>
    <xf numFmtId="0" fontId="8" fillId="0" borderId="17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4" fontId="8" fillId="0" borderId="0" xfId="0" applyNumberFormat="1" applyFont="1"/>
    <xf numFmtId="164" fontId="3" fillId="0" borderId="0" xfId="0" applyNumberFormat="1" applyFont="1"/>
    <xf numFmtId="0" fontId="2" fillId="0" borderId="0" xfId="0" applyFont="1"/>
    <xf numFmtId="1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73" fontId="11" fillId="0" borderId="0" xfId="50" applyNumberFormat="1" applyFont="1" applyBorder="1" applyAlignment="1">
      <alignment horizontal="right"/>
    </xf>
    <xf numFmtId="174" fontId="18" fillId="0" borderId="0" xfId="50" applyNumberFormat="1" applyFont="1" applyBorder="1" applyAlignment="1">
      <alignment horizontal="right"/>
    </xf>
    <xf numFmtId="43" fontId="10" fillId="0" borderId="0" xfId="50" applyFont="1" applyBorder="1" applyAlignment="1">
      <alignment horizontal="right" vertical="center"/>
    </xf>
    <xf numFmtId="174" fontId="11" fillId="0" borderId="0" xfId="50" applyNumberFormat="1" applyFont="1" applyBorder="1" applyAlignment="1">
      <alignment horizontal="right"/>
    </xf>
    <xf numFmtId="174" fontId="10" fillId="0" borderId="0" xfId="50" applyNumberFormat="1" applyFont="1" applyBorder="1" applyAlignment="1">
      <alignment horizontal="right" vertical="center"/>
    </xf>
    <xf numFmtId="174" fontId="18" fillId="0" borderId="0" xfId="5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right"/>
    </xf>
    <xf numFmtId="0" fontId="19" fillId="2" borderId="9" xfId="0" applyFont="1" applyFill="1" applyBorder="1" applyAlignment="1">
      <alignment horizontal="right"/>
    </xf>
    <xf numFmtId="0" fontId="19" fillId="0" borderId="13" xfId="0" applyFont="1" applyBorder="1" applyAlignment="1">
      <alignment horizontal="right"/>
    </xf>
    <xf numFmtId="0" fontId="19" fillId="0" borderId="13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14" fontId="19" fillId="0" borderId="9" xfId="0" applyNumberFormat="1" applyFont="1" applyBorder="1" applyAlignment="1">
      <alignment horizontal="right"/>
    </xf>
    <xf numFmtId="0" fontId="19" fillId="0" borderId="0" xfId="0" applyFont="1"/>
    <xf numFmtId="0" fontId="19" fillId="2" borderId="9" xfId="0" applyFont="1" applyFill="1" applyBorder="1" applyAlignment="1">
      <alignment horizontal="left"/>
    </xf>
    <xf numFmtId="14" fontId="19" fillId="2" borderId="9" xfId="0" applyNumberFormat="1" applyFont="1" applyFill="1" applyBorder="1" applyAlignment="1">
      <alignment horizontal="right"/>
    </xf>
    <xf numFmtId="0" fontId="19" fillId="2" borderId="0" xfId="0" applyFont="1" applyFill="1"/>
    <xf numFmtId="0" fontId="17" fillId="0" borderId="0" xfId="0" applyFont="1"/>
    <xf numFmtId="174" fontId="19" fillId="0" borderId="0" xfId="41" applyNumberFormat="1" applyFont="1" applyBorder="1" applyAlignment="1">
      <alignment horizontal="left" vertical="center"/>
    </xf>
    <xf numFmtId="0" fontId="17" fillId="0" borderId="9" xfId="0" applyFont="1" applyBorder="1" applyAlignment="1">
      <alignment horizontal="right"/>
    </xf>
    <xf numFmtId="0" fontId="20" fillId="0" borderId="0" xfId="0" applyFont="1"/>
    <xf numFmtId="0" fontId="17" fillId="0" borderId="13" xfId="0" applyFont="1" applyBorder="1" applyAlignment="1">
      <alignment horizontal="right"/>
    </xf>
    <xf numFmtId="0" fontId="21" fillId="2" borderId="0" xfId="0" applyFont="1" applyFill="1"/>
    <xf numFmtId="14" fontId="19" fillId="0" borderId="13" xfId="0" applyNumberFormat="1" applyFont="1" applyBorder="1" applyAlignment="1">
      <alignment horizontal="right"/>
    </xf>
    <xf numFmtId="0" fontId="19" fillId="0" borderId="15" xfId="0" applyFont="1" applyBorder="1" applyAlignment="1">
      <alignment horizontal="right"/>
    </xf>
    <xf numFmtId="0" fontId="21" fillId="0" borderId="0" xfId="0" applyFont="1"/>
    <xf numFmtId="0" fontId="19" fillId="0" borderId="16" xfId="0" applyFont="1" applyBorder="1" applyAlignment="1">
      <alignment horizontal="right"/>
    </xf>
    <xf numFmtId="174" fontId="19" fillId="0" borderId="0" xfId="41" applyNumberFormat="1" applyFont="1" applyBorder="1" applyAlignment="1">
      <alignment horizontal="right" vertical="center"/>
    </xf>
    <xf numFmtId="3" fontId="21" fillId="0" borderId="0" xfId="0" applyNumberFormat="1" applyFont="1"/>
    <xf numFmtId="0" fontId="11" fillId="0" borderId="9" xfId="0" applyFont="1" applyBorder="1"/>
    <xf numFmtId="14" fontId="11" fillId="0" borderId="9" xfId="0" applyNumberFormat="1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173" fontId="11" fillId="0" borderId="9" xfId="41" applyNumberFormat="1" applyFont="1" applyBorder="1" applyAlignment="1">
      <alignment horizontal="right"/>
    </xf>
    <xf numFmtId="174" fontId="11" fillId="0" borderId="9" xfId="41" applyNumberFormat="1" applyFont="1" applyBorder="1" applyAlignment="1">
      <alignment horizontal="right"/>
    </xf>
    <xf numFmtId="174" fontId="19" fillId="0" borderId="9" xfId="41" applyNumberFormat="1" applyFont="1" applyBorder="1" applyAlignment="1">
      <alignment horizontal="right"/>
    </xf>
    <xf numFmtId="174" fontId="10" fillId="0" borderId="9" xfId="41" applyNumberFormat="1" applyFont="1" applyFill="1" applyBorder="1" applyAlignment="1">
      <alignment horizontal="right" vertical="center"/>
    </xf>
    <xf numFmtId="0" fontId="19" fillId="0" borderId="9" xfId="0" applyFont="1" applyBorder="1" applyAlignment="1">
      <alignment horizontal="left" vertical="center"/>
    </xf>
    <xf numFmtId="0" fontId="1" fillId="0" borderId="0" xfId="0" applyFont="1"/>
    <xf numFmtId="0" fontId="22" fillId="0" borderId="0" xfId="0" applyFont="1"/>
    <xf numFmtId="0" fontId="23" fillId="0" borderId="13" xfId="0" applyFont="1" applyBorder="1" applyAlignment="1">
      <alignment horizontal="right"/>
    </xf>
    <xf numFmtId="0" fontId="23" fillId="0" borderId="9" xfId="0" applyFont="1" applyBorder="1" applyAlignment="1">
      <alignment horizontal="left"/>
    </xf>
    <xf numFmtId="14" fontId="23" fillId="0" borderId="9" xfId="0" applyNumberFormat="1" applyFont="1" applyBorder="1" applyAlignment="1">
      <alignment horizontal="right"/>
    </xf>
    <xf numFmtId="0" fontId="23" fillId="0" borderId="9" xfId="0" applyFont="1" applyBorder="1" applyAlignment="1">
      <alignment horizontal="right"/>
    </xf>
    <xf numFmtId="0" fontId="23" fillId="2" borderId="9" xfId="0" applyFont="1" applyFill="1" applyBorder="1" applyAlignment="1">
      <alignment horizontal="right"/>
    </xf>
    <xf numFmtId="0" fontId="23" fillId="0" borderId="0" xfId="0" applyFont="1"/>
    <xf numFmtId="173" fontId="19" fillId="0" borderId="9" xfId="41" applyNumberFormat="1" applyFont="1" applyFill="1" applyBorder="1" applyAlignment="1">
      <alignment horizontal="right"/>
    </xf>
    <xf numFmtId="174" fontId="19" fillId="0" borderId="13" xfId="41" applyNumberFormat="1" applyFont="1" applyFill="1" applyBorder="1" applyAlignment="1">
      <alignment horizontal="right" vertical="center"/>
    </xf>
    <xf numFmtId="173" fontId="23" fillId="0" borderId="13" xfId="41" applyNumberFormat="1" applyFont="1" applyFill="1" applyBorder="1" applyAlignment="1">
      <alignment horizontal="right"/>
    </xf>
    <xf numFmtId="173" fontId="23" fillId="0" borderId="9" xfId="41" applyNumberFormat="1" applyFont="1" applyFill="1" applyBorder="1" applyAlignment="1">
      <alignment horizontal="right"/>
    </xf>
    <xf numFmtId="174" fontId="23" fillId="0" borderId="13" xfId="41" applyNumberFormat="1" applyFont="1" applyFill="1" applyBorder="1" applyAlignment="1">
      <alignment horizontal="right" vertical="center"/>
    </xf>
    <xf numFmtId="173" fontId="19" fillId="0" borderId="13" xfId="41" applyNumberFormat="1" applyFont="1" applyFill="1" applyBorder="1" applyAlignment="1">
      <alignment horizontal="right"/>
    </xf>
    <xf numFmtId="173" fontId="19" fillId="0" borderId="9" xfId="50" applyNumberFormat="1" applyFont="1" applyFill="1" applyBorder="1" applyAlignment="1">
      <alignment horizontal="right"/>
    </xf>
    <xf numFmtId="173" fontId="19" fillId="0" borderId="13" xfId="41" applyNumberFormat="1" applyFont="1" applyFill="1" applyBorder="1" applyAlignment="1">
      <alignment horizontal="right" vertical="center"/>
    </xf>
    <xf numFmtId="173" fontId="19" fillId="0" borderId="13" xfId="50" applyNumberFormat="1" applyFont="1" applyFill="1" applyBorder="1" applyAlignment="1">
      <alignment horizontal="right"/>
    </xf>
    <xf numFmtId="0" fontId="11" fillId="0" borderId="9" xfId="0" quotePrefix="1" applyFont="1" applyBorder="1" applyAlignment="1">
      <alignment horizontal="right"/>
    </xf>
    <xf numFmtId="0" fontId="23" fillId="2" borderId="9" xfId="0" applyFont="1" applyFill="1" applyBorder="1" applyAlignment="1">
      <alignment horizontal="left"/>
    </xf>
    <xf numFmtId="14" fontId="23" fillId="2" borderId="9" xfId="0" applyNumberFormat="1" applyFont="1" applyFill="1" applyBorder="1" applyAlignment="1">
      <alignment horizontal="right"/>
    </xf>
    <xf numFmtId="174" fontId="19" fillId="0" borderId="13" xfId="41" applyNumberFormat="1" applyFont="1" applyFill="1" applyBorder="1" applyAlignment="1">
      <alignment horizontal="right"/>
    </xf>
    <xf numFmtId="0" fontId="23" fillId="0" borderId="13" xfId="0" applyFont="1" applyBorder="1" applyAlignment="1">
      <alignment horizontal="left"/>
    </xf>
    <xf numFmtId="14" fontId="23" fillId="0" borderId="13" xfId="0" applyNumberFormat="1" applyFont="1" applyBorder="1" applyAlignment="1">
      <alignment horizontal="right"/>
    </xf>
    <xf numFmtId="0" fontId="23" fillId="0" borderId="15" xfId="0" applyFont="1" applyBorder="1" applyAlignment="1">
      <alignment horizontal="right"/>
    </xf>
    <xf numFmtId="174" fontId="23" fillId="0" borderId="9" xfId="41" applyNumberFormat="1" applyFont="1" applyFill="1" applyBorder="1" applyAlignment="1">
      <alignment horizontal="right" vertical="center"/>
    </xf>
    <xf numFmtId="0" fontId="23" fillId="0" borderId="16" xfId="0" applyFont="1" applyBorder="1" applyAlignment="1">
      <alignment horizontal="right"/>
    </xf>
    <xf numFmtId="174" fontId="19" fillId="0" borderId="18" xfId="41" applyNumberFormat="1" applyFont="1" applyFill="1" applyBorder="1" applyAlignment="1">
      <alignment horizontal="right" vertical="center"/>
    </xf>
    <xf numFmtId="0" fontId="19" fillId="2" borderId="13" xfId="0" applyFont="1" applyFill="1" applyBorder="1" applyAlignment="1">
      <alignment horizontal="right"/>
    </xf>
    <xf numFmtId="0" fontId="19" fillId="2" borderId="15" xfId="0" applyFont="1" applyFill="1" applyBorder="1" applyAlignment="1">
      <alignment horizontal="right"/>
    </xf>
    <xf numFmtId="173" fontId="19" fillId="2" borderId="9" xfId="41" applyNumberFormat="1" applyFont="1" applyFill="1" applyBorder="1" applyAlignment="1">
      <alignment horizontal="right"/>
    </xf>
    <xf numFmtId="174" fontId="19" fillId="2" borderId="13" xfId="41" applyNumberFormat="1" applyFont="1" applyFill="1" applyBorder="1" applyAlignment="1">
      <alignment horizontal="right" vertical="center"/>
    </xf>
    <xf numFmtId="14" fontId="19" fillId="2" borderId="13" xfId="0" applyNumberFormat="1" applyFont="1" applyFill="1" applyBorder="1" applyAlignment="1">
      <alignment horizontal="right"/>
    </xf>
    <xf numFmtId="173" fontId="19" fillId="2" borderId="13" xfId="41" applyNumberFormat="1" applyFont="1" applyFill="1" applyBorder="1" applyAlignment="1">
      <alignment horizontal="right"/>
    </xf>
    <xf numFmtId="0" fontId="23" fillId="2" borderId="13" xfId="0" applyFont="1" applyFill="1" applyBorder="1" applyAlignment="1">
      <alignment horizontal="right"/>
    </xf>
    <xf numFmtId="173" fontId="23" fillId="2" borderId="13" xfId="41" applyNumberFormat="1" applyFont="1" applyFill="1" applyBorder="1" applyAlignment="1">
      <alignment horizontal="right"/>
    </xf>
    <xf numFmtId="173" fontId="23" fillId="2" borderId="9" xfId="41" applyNumberFormat="1" applyFont="1" applyFill="1" applyBorder="1" applyAlignment="1">
      <alignment horizontal="right"/>
    </xf>
    <xf numFmtId="174" fontId="23" fillId="2" borderId="13" xfId="41" applyNumberFormat="1" applyFont="1" applyFill="1" applyBorder="1" applyAlignment="1">
      <alignment horizontal="right" vertical="center"/>
    </xf>
    <xf numFmtId="0" fontId="17" fillId="2" borderId="9" xfId="0" applyFont="1" applyFill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</cellXfs>
  <cellStyles count="52">
    <cellStyle name="Comma" xfId="41" builtinId="3"/>
    <cellStyle name="Comma [0] 2" xfId="15" xr:uid="{00000000-0005-0000-0000-000000000000}"/>
    <cellStyle name="Comma 10" xfId="30" xr:uid="{00000000-0005-0000-0000-00004C000000}"/>
    <cellStyle name="Comma 11" xfId="31" xr:uid="{00000000-0005-0000-0000-00004D000000}"/>
    <cellStyle name="Comma 12" xfId="32" xr:uid="{00000000-0005-0000-0000-00004E000000}"/>
    <cellStyle name="Comma 12 2" xfId="46" xr:uid="{9FF44896-4F50-4DB2-83C6-7EBA48BA5D2D}"/>
    <cellStyle name="Comma 13" xfId="36" xr:uid="{00000000-0005-0000-0000-000052000000}"/>
    <cellStyle name="Comma 14" xfId="37" xr:uid="{00000000-0005-0000-0000-000053000000}"/>
    <cellStyle name="Comma 15" xfId="38" xr:uid="{00000000-0005-0000-0000-000054000000}"/>
    <cellStyle name="Comma 16" xfId="39" xr:uid="{6B8B39EA-0E90-4C9B-A48E-A0FD21A213EA}"/>
    <cellStyle name="Comma 17" xfId="40" xr:uid="{AABE2E2B-BF25-4557-935B-C87C75FCED5F}"/>
    <cellStyle name="Comma 18" xfId="50" xr:uid="{76974853-067B-4A3F-8936-5DFD348D549F}"/>
    <cellStyle name="Comma 19" xfId="51" xr:uid="{9EDE5FCD-124E-40EF-A4C6-BE05B63782F5}"/>
    <cellStyle name="Comma 2" xfId="1" xr:uid="{00000000-0005-0000-0000-000001000000}"/>
    <cellStyle name="Comma 2 2" xfId="10" xr:uid="{00000000-0005-0000-0000-000002000000}"/>
    <cellStyle name="Comma 2 2 2" xfId="26" xr:uid="{00000000-0005-0000-0000-000003000000}"/>
    <cellStyle name="Comma 2 2 2 2" xfId="44" xr:uid="{097F5603-6045-4D58-BD19-EAB25DD61014}"/>
    <cellStyle name="Comma 2 2 3" xfId="28" xr:uid="{00000000-0005-0000-0000-000004000000}"/>
    <cellStyle name="Comma 2 2 3 2" xfId="45" xr:uid="{FE898FD0-8BE1-440C-BC7A-C76767C9C43D}"/>
    <cellStyle name="Comma 2 2 4" xfId="25" xr:uid="{00000000-0005-0000-0000-000002000000}"/>
    <cellStyle name="Comma 2 2 4 2" xfId="43" xr:uid="{FB71E944-55AA-4814-BB49-7DD06C5C1C26}"/>
    <cellStyle name="Comma 2 3" xfId="12" xr:uid="{00000000-0005-0000-0000-000003000000}"/>
    <cellStyle name="Comma 2 4" xfId="34" xr:uid="{00000000-0005-0000-0000-000001000000}"/>
    <cellStyle name="Comma 2 4 2" xfId="48" xr:uid="{0BB754D5-C176-4618-ACA4-D1D491A35376}"/>
    <cellStyle name="Comma 3" xfId="9" xr:uid="{00000000-0005-0000-0000-000004000000}"/>
    <cellStyle name="Comma 3 2" xfId="11" xr:uid="{00000000-0005-0000-0000-000005000000}"/>
    <cellStyle name="Comma 3 3" xfId="23" xr:uid="{00000000-0005-0000-0000-000005000000}"/>
    <cellStyle name="Comma 3 4" xfId="35" xr:uid="{00000000-0005-0000-0000-000002000000}"/>
    <cellStyle name="Comma 3 4 2" xfId="49" xr:uid="{11342980-5596-4EAD-8D25-C73392169F0D}"/>
    <cellStyle name="Comma 4" xfId="16" xr:uid="{00000000-0005-0000-0000-00003E000000}"/>
    <cellStyle name="Comma 4 2" xfId="33" xr:uid="{00000000-0005-0000-0000-000003000000}"/>
    <cellStyle name="Comma 4 2 2" xfId="47" xr:uid="{7DA69A11-3D19-4E3F-8184-557646C61394}"/>
    <cellStyle name="Comma 5" xfId="17" xr:uid="{00000000-0005-0000-0000-00003F000000}"/>
    <cellStyle name="Comma 6" xfId="18" xr:uid="{00000000-0005-0000-0000-000040000000}"/>
    <cellStyle name="Comma 7" xfId="19" xr:uid="{00000000-0005-0000-0000-000042000000}"/>
    <cellStyle name="Comma 7 2" xfId="42" xr:uid="{66EF98B8-9908-4C6D-8220-ADD78E5D9FF6}"/>
    <cellStyle name="Comma 8" xfId="20" xr:uid="{00000000-0005-0000-0000-000042000000}"/>
    <cellStyle name="Comma 9" xfId="29" xr:uid="{00000000-0005-0000-0000-00004B000000}"/>
    <cellStyle name="Currency 2" xfId="22" xr:uid="{00000000-0005-0000-0000-000006000000}"/>
    <cellStyle name="Currency 3" xfId="24" xr:uid="{00000000-0005-0000-0000-000007000000}"/>
    <cellStyle name="Normal" xfId="0" builtinId="0"/>
    <cellStyle name="Normal 2" xfId="2" xr:uid="{00000000-0005-0000-0000-000007000000}"/>
    <cellStyle name="Normal 207" xfId="21" xr:uid="{00000000-0005-0000-0000-00000A000000}"/>
    <cellStyle name="Normal 3" xfId="4" xr:uid="{00000000-0005-0000-0000-000008000000}"/>
    <cellStyle name="Normal 3 2" xfId="27" xr:uid="{00000000-0005-0000-0000-00000B000000}"/>
    <cellStyle name="Normal 4" xfId="5" xr:uid="{00000000-0005-0000-0000-000009000000}"/>
    <cellStyle name="Normal 5" xfId="6" xr:uid="{00000000-0005-0000-0000-00000A000000}"/>
    <cellStyle name="Normal 6" xfId="7" xr:uid="{00000000-0005-0000-0000-00000B000000}"/>
    <cellStyle name="Normal 7" xfId="3" xr:uid="{00000000-0005-0000-0000-00000C000000}"/>
    <cellStyle name="Normal 7 2" xfId="8" xr:uid="{00000000-0005-0000-0000-00000D000000}"/>
    <cellStyle name="Percent 2" xfId="14" xr:uid="{00000000-0005-0000-0000-00000E000000}"/>
    <cellStyle name="Percent 3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83364</xdr:rowOff>
    </xdr:from>
    <xdr:to>
      <xdr:col>1</xdr:col>
      <xdr:colOff>249267</xdr:colOff>
      <xdr:row>3</xdr:row>
      <xdr:rowOff>171253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667" y="83364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84433</xdr:rowOff>
    </xdr:from>
    <xdr:to>
      <xdr:col>1</xdr:col>
      <xdr:colOff>531586</xdr:colOff>
      <xdr:row>3</xdr:row>
      <xdr:rowOff>172199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E910B3-8E23-4430-BED5-881D531B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970" y="84433"/>
          <a:ext cx="2405743" cy="70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21"/>
  <sheetViews>
    <sheetView showGridLines="0" tabSelected="1" zoomScale="60" zoomScaleNormal="6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6" sqref="A6"/>
    </sheetView>
  </sheetViews>
  <sheetFormatPr defaultColWidth="9.28515625" defaultRowHeight="18" x14ac:dyDescent="0.35"/>
  <cols>
    <col min="1" max="1" width="30.85546875" style="16" customWidth="1"/>
    <col min="2" max="2" width="13.5703125" style="1" customWidth="1"/>
    <col min="3" max="3" width="20.7109375" style="1" customWidth="1"/>
    <col min="4" max="4" width="13.28515625" style="1" bestFit="1" customWidth="1"/>
    <col min="5" max="5" width="40.85546875" style="1" customWidth="1"/>
    <col min="6" max="6" width="9.28515625" style="1" customWidth="1"/>
    <col min="7" max="7" width="10" style="1" bestFit="1" customWidth="1"/>
    <col min="8" max="8" width="15.42578125" style="1" customWidth="1"/>
    <col min="9" max="9" width="23.5703125" style="1" customWidth="1"/>
    <col min="10" max="10" width="17.85546875" style="1" customWidth="1"/>
    <col min="11" max="11" width="28.28515625" style="1" customWidth="1"/>
    <col min="12" max="12" width="15.85546875" style="1" customWidth="1"/>
    <col min="13" max="13" width="16" style="1" customWidth="1"/>
    <col min="14" max="14" width="17.7109375" style="1" bestFit="1" customWidth="1"/>
    <col min="15" max="15" width="31.5703125" style="1" customWidth="1"/>
    <col min="16" max="16" width="15.28515625" style="1" customWidth="1"/>
    <col min="17" max="17" width="17.5703125" style="1" customWidth="1"/>
    <col min="18" max="18" width="25.7109375" style="1" customWidth="1"/>
    <col min="19" max="22" width="13.140625" style="1" customWidth="1"/>
    <col min="23" max="26" width="13.140625" customWidth="1"/>
    <col min="27" max="34" width="16.28515625" customWidth="1"/>
    <col min="35" max="37" width="9.28515625" style="1"/>
    <col min="38" max="39" width="18" style="1" bestFit="1" customWidth="1"/>
    <col min="40" max="16384" width="9.28515625" style="1"/>
  </cols>
  <sheetData>
    <row r="1" spans="1:39" x14ac:dyDescent="0.35">
      <c r="A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9" x14ac:dyDescent="0.35">
      <c r="W2" s="1"/>
      <c r="X2" s="1"/>
      <c r="Y2" s="1"/>
      <c r="Z2" s="1"/>
      <c r="AA2" s="18"/>
      <c r="AB2" s="1"/>
      <c r="AC2" s="1"/>
      <c r="AD2" s="1"/>
      <c r="AE2" s="1"/>
      <c r="AF2" s="1"/>
      <c r="AG2" s="1"/>
      <c r="AH2" s="1"/>
    </row>
    <row r="3" spans="1:39" x14ac:dyDescent="0.35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9" x14ac:dyDescent="0.35">
      <c r="W4" s="19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9" x14ac:dyDescent="0.35"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9" s="6" customFormat="1" ht="27.75" x14ac:dyDescent="0.45">
      <c r="A6" s="17" t="s">
        <v>323</v>
      </c>
    </row>
    <row r="7" spans="1:39" ht="18.75" thickBot="1" x14ac:dyDescent="0.4"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9" ht="18.75" thickBot="1" x14ac:dyDescent="0.4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99" t="s">
        <v>324</v>
      </c>
      <c r="Q8" s="100"/>
      <c r="R8" s="101"/>
      <c r="S8" s="99" t="s">
        <v>352</v>
      </c>
      <c r="T8" s="100"/>
      <c r="U8" s="100"/>
      <c r="V8" s="101"/>
      <c r="W8" s="99" t="s">
        <v>353</v>
      </c>
      <c r="X8" s="100"/>
      <c r="Y8" s="100"/>
      <c r="Z8" s="101"/>
      <c r="AA8" s="99" t="s">
        <v>354</v>
      </c>
      <c r="AB8" s="100"/>
      <c r="AC8" s="100"/>
      <c r="AD8" s="101"/>
      <c r="AE8" s="99" t="s">
        <v>355</v>
      </c>
      <c r="AF8" s="100"/>
      <c r="AG8" s="100"/>
      <c r="AH8" s="101"/>
    </row>
    <row r="9" spans="1:39" s="4" customFormat="1" ht="20.25" customHeight="1" x14ac:dyDescent="0.45">
      <c r="A9" s="97" t="s">
        <v>326</v>
      </c>
      <c r="B9" s="97" t="s">
        <v>0</v>
      </c>
      <c r="C9" s="97" t="s">
        <v>1</v>
      </c>
      <c r="D9" s="97" t="s">
        <v>65</v>
      </c>
      <c r="E9" s="105" t="s">
        <v>2</v>
      </c>
      <c r="F9" s="107" t="s">
        <v>3</v>
      </c>
      <c r="G9" s="108"/>
      <c r="H9" s="109"/>
      <c r="I9" s="107" t="s">
        <v>4</v>
      </c>
      <c r="J9" s="108"/>
      <c r="K9" s="109"/>
      <c r="L9" s="97" t="s">
        <v>66</v>
      </c>
      <c r="M9" s="105" t="s">
        <v>5</v>
      </c>
      <c r="N9" s="105" t="s">
        <v>6</v>
      </c>
      <c r="O9" s="97" t="s">
        <v>325</v>
      </c>
      <c r="P9" s="97" t="s">
        <v>67</v>
      </c>
      <c r="Q9" s="97" t="s">
        <v>68</v>
      </c>
      <c r="R9" s="97" t="s">
        <v>138</v>
      </c>
      <c r="S9" s="97">
        <v>2019</v>
      </c>
      <c r="T9" s="97">
        <v>2020</v>
      </c>
      <c r="U9" s="97">
        <v>2021</v>
      </c>
      <c r="V9" s="97">
        <v>2022</v>
      </c>
      <c r="W9" s="97">
        <v>2019</v>
      </c>
      <c r="X9" s="97">
        <v>2020</v>
      </c>
      <c r="Y9" s="97">
        <v>2021</v>
      </c>
      <c r="Z9" s="97">
        <v>2022</v>
      </c>
      <c r="AA9" s="97">
        <v>2019</v>
      </c>
      <c r="AB9" s="97">
        <v>2020</v>
      </c>
      <c r="AC9" s="97">
        <v>2021</v>
      </c>
      <c r="AD9" s="97">
        <v>2022</v>
      </c>
      <c r="AE9" s="97">
        <v>2019</v>
      </c>
      <c r="AF9" s="97">
        <v>2020</v>
      </c>
      <c r="AG9" s="97">
        <v>2021</v>
      </c>
      <c r="AH9" s="97">
        <v>2022</v>
      </c>
      <c r="AM9" s="6"/>
    </row>
    <row r="10" spans="1:39" s="4" customFormat="1" ht="21.4" customHeight="1" thickBot="1" x14ac:dyDescent="0.4">
      <c r="A10" s="98"/>
      <c r="B10" s="98"/>
      <c r="C10" s="98"/>
      <c r="D10" s="98"/>
      <c r="E10" s="106"/>
      <c r="F10" s="7" t="s">
        <v>7</v>
      </c>
      <c r="G10" s="8" t="s">
        <v>8</v>
      </c>
      <c r="H10" s="11" t="s">
        <v>9</v>
      </c>
      <c r="I10" s="7" t="s">
        <v>7</v>
      </c>
      <c r="J10" s="8" t="s">
        <v>8</v>
      </c>
      <c r="K10" s="9" t="s">
        <v>9</v>
      </c>
      <c r="L10" s="98"/>
      <c r="M10" s="106"/>
      <c r="N10" s="106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</row>
    <row r="11" spans="1:39" s="35" customFormat="1" x14ac:dyDescent="0.35">
      <c r="A11" s="33" t="s">
        <v>258</v>
      </c>
      <c r="B11" s="34">
        <v>43669</v>
      </c>
      <c r="C11" s="29" t="s">
        <v>17</v>
      </c>
      <c r="D11" s="29" t="s">
        <v>193</v>
      </c>
      <c r="E11" s="29" t="s">
        <v>194</v>
      </c>
      <c r="F11" s="29">
        <v>50</v>
      </c>
      <c r="G11" s="29"/>
      <c r="H11" s="29"/>
      <c r="I11" s="29" t="s">
        <v>394</v>
      </c>
      <c r="J11" s="29"/>
      <c r="K11" s="29"/>
      <c r="L11" s="29" t="s">
        <v>349</v>
      </c>
      <c r="M11" s="29" t="s">
        <v>195</v>
      </c>
      <c r="N11" s="29" t="s">
        <v>196</v>
      </c>
      <c r="O11" s="67">
        <v>1520.66455991</v>
      </c>
      <c r="P11" s="67" t="s">
        <v>14</v>
      </c>
      <c r="Q11" s="67" t="s">
        <v>14</v>
      </c>
      <c r="R11" s="67" t="s">
        <v>14</v>
      </c>
      <c r="S11" s="68">
        <v>5400</v>
      </c>
      <c r="T11" s="68">
        <v>5359</v>
      </c>
      <c r="U11" s="68">
        <v>5358</v>
      </c>
      <c r="V11" s="68">
        <v>5486</v>
      </c>
      <c r="W11" s="68">
        <v>301.98878631578947</v>
      </c>
      <c r="X11" s="68">
        <v>986.36193096385546</v>
      </c>
      <c r="Y11" s="68">
        <v>627.63400000000001</v>
      </c>
      <c r="Z11" s="68">
        <v>542.73</v>
      </c>
      <c r="AA11" s="68">
        <v>74591.230219999998</v>
      </c>
      <c r="AB11" s="68">
        <v>245604.12080999999</v>
      </c>
      <c r="AC11" s="68">
        <v>156280.94</v>
      </c>
      <c r="AD11" s="68">
        <v>134598</v>
      </c>
      <c r="AE11" s="68">
        <v>1609778</v>
      </c>
      <c r="AF11" s="68">
        <v>1607033</v>
      </c>
      <c r="AG11" s="68">
        <v>1714623</v>
      </c>
      <c r="AH11" s="68">
        <v>2282207</v>
      </c>
    </row>
    <row r="12" spans="1:39" s="38" customFormat="1" x14ac:dyDescent="0.35">
      <c r="A12" s="36" t="s">
        <v>51</v>
      </c>
      <c r="B12" s="37">
        <v>43532</v>
      </c>
      <c r="C12" s="30" t="s">
        <v>10</v>
      </c>
      <c r="D12" s="30" t="s">
        <v>11</v>
      </c>
      <c r="E12" s="30" t="s">
        <v>52</v>
      </c>
      <c r="F12" s="30">
        <v>40</v>
      </c>
      <c r="G12" s="30">
        <v>25</v>
      </c>
      <c r="H12" s="30">
        <v>4</v>
      </c>
      <c r="I12" s="30" t="s">
        <v>54</v>
      </c>
      <c r="J12" s="30" t="s">
        <v>54</v>
      </c>
      <c r="K12" s="30" t="s">
        <v>53</v>
      </c>
      <c r="L12" s="30" t="s">
        <v>55</v>
      </c>
      <c r="M12" s="29" t="s">
        <v>56</v>
      </c>
      <c r="N12" s="29" t="s">
        <v>57</v>
      </c>
      <c r="O12" s="67">
        <v>259.77999999999997</v>
      </c>
      <c r="P12" s="67">
        <v>3</v>
      </c>
      <c r="Q12" s="67">
        <v>0</v>
      </c>
      <c r="R12" s="67">
        <v>3</v>
      </c>
      <c r="S12" s="68">
        <v>1741</v>
      </c>
      <c r="T12" s="68">
        <v>2244</v>
      </c>
      <c r="U12" s="68">
        <v>2913</v>
      </c>
      <c r="V12" s="68">
        <v>4454</v>
      </c>
      <c r="W12" s="68">
        <v>3.66796875</v>
      </c>
      <c r="X12" s="68">
        <v>139.02325581395348</v>
      </c>
      <c r="Y12" s="68">
        <v>33.992248062015506</v>
      </c>
      <c r="Z12" s="68">
        <v>21.092549268292682</v>
      </c>
      <c r="AA12" s="68">
        <v>939</v>
      </c>
      <c r="AB12" s="68">
        <v>35868</v>
      </c>
      <c r="AC12" s="68">
        <v>8770</v>
      </c>
      <c r="AD12" s="68">
        <v>4323.9726000000001</v>
      </c>
      <c r="AE12" s="68">
        <v>129149</v>
      </c>
      <c r="AF12" s="68">
        <v>163190</v>
      </c>
      <c r="AG12" s="68">
        <v>211092</v>
      </c>
      <c r="AH12" s="68">
        <v>247412.66899999999</v>
      </c>
    </row>
    <row r="13" spans="1:39" s="38" customFormat="1" x14ac:dyDescent="0.35">
      <c r="A13" s="36" t="s">
        <v>51</v>
      </c>
      <c r="B13" s="37">
        <v>43650</v>
      </c>
      <c r="C13" s="30" t="s">
        <v>10</v>
      </c>
      <c r="D13" s="30" t="s">
        <v>11</v>
      </c>
      <c r="E13" s="30" t="s">
        <v>177</v>
      </c>
      <c r="F13" s="30">
        <v>35</v>
      </c>
      <c r="G13" s="30">
        <v>60</v>
      </c>
      <c r="H13" s="30">
        <v>7</v>
      </c>
      <c r="I13" s="30" t="s">
        <v>151</v>
      </c>
      <c r="J13" s="30" t="s">
        <v>151</v>
      </c>
      <c r="K13" s="30" t="s">
        <v>151</v>
      </c>
      <c r="L13" s="30" t="s">
        <v>55</v>
      </c>
      <c r="M13" s="29" t="s">
        <v>179</v>
      </c>
      <c r="N13" s="29" t="s">
        <v>180</v>
      </c>
      <c r="O13" s="67">
        <v>255</v>
      </c>
      <c r="P13" s="67">
        <v>173.99</v>
      </c>
      <c r="Q13" s="67">
        <v>0</v>
      </c>
      <c r="R13" s="67">
        <v>173.99</v>
      </c>
      <c r="S13" s="68">
        <v>66</v>
      </c>
      <c r="T13" s="68">
        <v>71</v>
      </c>
      <c r="U13" s="68">
        <v>68</v>
      </c>
      <c r="V13" s="68">
        <v>87</v>
      </c>
      <c r="W13" s="68">
        <v>9.7734375</v>
      </c>
      <c r="X13" s="68">
        <v>40.395348837209305</v>
      </c>
      <c r="Y13" s="68">
        <v>13.565891472868216</v>
      </c>
      <c r="Z13" s="68">
        <v>39.007149850746266</v>
      </c>
      <c r="AA13" s="68">
        <v>2502</v>
      </c>
      <c r="AB13" s="68">
        <v>10422</v>
      </c>
      <c r="AC13" s="68">
        <v>3500</v>
      </c>
      <c r="AD13" s="68">
        <v>2613.4790400000002</v>
      </c>
      <c r="AE13" s="68">
        <v>4539</v>
      </c>
      <c r="AF13" s="68">
        <v>8060</v>
      </c>
      <c r="AG13" s="68">
        <v>8467</v>
      </c>
      <c r="AH13" s="68">
        <v>12323.093000000001</v>
      </c>
    </row>
    <row r="14" spans="1:39" s="38" customFormat="1" x14ac:dyDescent="0.35">
      <c r="A14" s="36" t="s">
        <v>51</v>
      </c>
      <c r="B14" s="37">
        <v>43655</v>
      </c>
      <c r="C14" s="30" t="s">
        <v>10</v>
      </c>
      <c r="D14" s="30" t="s">
        <v>11</v>
      </c>
      <c r="E14" s="30" t="s">
        <v>181</v>
      </c>
      <c r="F14" s="30">
        <v>35</v>
      </c>
      <c r="G14" s="30">
        <v>60</v>
      </c>
      <c r="H14" s="30">
        <v>7</v>
      </c>
      <c r="I14" s="30" t="s">
        <v>151</v>
      </c>
      <c r="J14" s="30" t="s">
        <v>151</v>
      </c>
      <c r="K14" s="30" t="s">
        <v>151</v>
      </c>
      <c r="L14" s="30" t="s">
        <v>55</v>
      </c>
      <c r="M14" s="29" t="s">
        <v>182</v>
      </c>
      <c r="N14" s="29" t="s">
        <v>183</v>
      </c>
      <c r="O14" s="67">
        <v>26.37</v>
      </c>
      <c r="P14" s="67">
        <v>9.56</v>
      </c>
      <c r="Q14" s="67">
        <v>0</v>
      </c>
      <c r="R14" s="67">
        <v>9.56</v>
      </c>
      <c r="S14" s="68">
        <v>1</v>
      </c>
      <c r="T14" s="68">
        <v>1</v>
      </c>
      <c r="U14" s="68">
        <v>0</v>
      </c>
      <c r="V14" s="68">
        <v>0</v>
      </c>
      <c r="W14" s="68">
        <v>2.6875</v>
      </c>
      <c r="X14" s="68">
        <v>0</v>
      </c>
      <c r="Y14" s="68">
        <v>0.38759689922480622</v>
      </c>
      <c r="Z14" s="68">
        <v>2.3744933333333331</v>
      </c>
      <c r="AA14" s="68">
        <v>688</v>
      </c>
      <c r="AB14" s="68">
        <v>0</v>
      </c>
      <c r="AC14" s="68">
        <v>100</v>
      </c>
      <c r="AD14" s="68">
        <v>14.24696</v>
      </c>
      <c r="AE14" s="68">
        <v>46</v>
      </c>
      <c r="AF14" s="68">
        <v>0</v>
      </c>
      <c r="AG14" s="68">
        <v>48</v>
      </c>
      <c r="AH14" s="68">
        <v>498.233</v>
      </c>
    </row>
    <row r="15" spans="1:39" s="38" customFormat="1" x14ac:dyDescent="0.35">
      <c r="A15" s="36" t="s">
        <v>51</v>
      </c>
      <c r="B15" s="37">
        <v>43655</v>
      </c>
      <c r="C15" s="30" t="s">
        <v>10</v>
      </c>
      <c r="D15" s="30" t="s">
        <v>11</v>
      </c>
      <c r="E15" s="30" t="s">
        <v>184</v>
      </c>
      <c r="F15" s="30">
        <v>35</v>
      </c>
      <c r="G15" s="30">
        <v>60</v>
      </c>
      <c r="H15" s="30">
        <v>7</v>
      </c>
      <c r="I15" s="30" t="s">
        <v>151</v>
      </c>
      <c r="J15" s="30" t="s">
        <v>151</v>
      </c>
      <c r="K15" s="30" t="s">
        <v>151</v>
      </c>
      <c r="L15" s="30" t="s">
        <v>55</v>
      </c>
      <c r="M15" s="29" t="s">
        <v>185</v>
      </c>
      <c r="N15" s="29" t="s">
        <v>186</v>
      </c>
      <c r="O15" s="67">
        <v>8.6</v>
      </c>
      <c r="P15" s="67">
        <v>5.03</v>
      </c>
      <c r="Q15" s="67">
        <v>0</v>
      </c>
      <c r="R15" s="67">
        <v>5.03</v>
      </c>
      <c r="S15" s="68">
        <v>1</v>
      </c>
      <c r="T15" s="68">
        <v>1</v>
      </c>
      <c r="U15" s="68">
        <v>0</v>
      </c>
      <c r="V15" s="68">
        <v>0</v>
      </c>
      <c r="W15" s="68">
        <v>0.46875</v>
      </c>
      <c r="X15" s="68">
        <v>3.875968992248062E-2</v>
      </c>
      <c r="Y15" s="68">
        <v>3.875968992248062E-2</v>
      </c>
      <c r="Z15" s="68">
        <v>5.0005100000000002</v>
      </c>
      <c r="AA15" s="68">
        <v>120</v>
      </c>
      <c r="AB15" s="68">
        <v>10</v>
      </c>
      <c r="AC15" s="68">
        <v>10</v>
      </c>
      <c r="AD15" s="68">
        <v>5.0005100000000002</v>
      </c>
      <c r="AE15" s="68">
        <v>55</v>
      </c>
      <c r="AF15" s="68">
        <v>0</v>
      </c>
      <c r="AG15" s="68">
        <v>48</v>
      </c>
      <c r="AH15" s="68">
        <v>249.22200000000001</v>
      </c>
    </row>
    <row r="16" spans="1:39" s="38" customFormat="1" x14ac:dyDescent="0.35">
      <c r="A16" s="36" t="s">
        <v>51</v>
      </c>
      <c r="B16" s="37">
        <v>43655</v>
      </c>
      <c r="C16" s="30" t="s">
        <v>10</v>
      </c>
      <c r="D16" s="30" t="s">
        <v>11</v>
      </c>
      <c r="E16" s="30" t="s">
        <v>187</v>
      </c>
      <c r="F16" s="30">
        <v>35</v>
      </c>
      <c r="G16" s="30">
        <v>60</v>
      </c>
      <c r="H16" s="30">
        <v>7</v>
      </c>
      <c r="I16" s="30" t="s">
        <v>151</v>
      </c>
      <c r="J16" s="30" t="s">
        <v>151</v>
      </c>
      <c r="K16" s="30" t="s">
        <v>151</v>
      </c>
      <c r="L16" s="30" t="s">
        <v>55</v>
      </c>
      <c r="M16" s="29" t="s">
        <v>188</v>
      </c>
      <c r="N16" s="29" t="s">
        <v>189</v>
      </c>
      <c r="O16" s="67">
        <v>13.62</v>
      </c>
      <c r="P16" s="67">
        <v>3.96</v>
      </c>
      <c r="Q16" s="67">
        <v>0</v>
      </c>
      <c r="R16" s="67">
        <v>3.96</v>
      </c>
      <c r="S16" s="68">
        <v>1</v>
      </c>
      <c r="T16" s="68">
        <v>1</v>
      </c>
      <c r="U16" s="68">
        <v>0</v>
      </c>
      <c r="V16" s="68">
        <v>0</v>
      </c>
      <c r="W16" s="68">
        <v>0.9609375</v>
      </c>
      <c r="X16" s="68">
        <v>0</v>
      </c>
      <c r="Y16" s="68">
        <v>7.7519379844961239E-2</v>
      </c>
      <c r="Z16" s="68">
        <v>55.126504999999995</v>
      </c>
      <c r="AA16" s="68">
        <v>246</v>
      </c>
      <c r="AB16" s="68">
        <v>0</v>
      </c>
      <c r="AC16" s="68">
        <v>20</v>
      </c>
      <c r="AD16" s="68">
        <v>110.25300999999999</v>
      </c>
      <c r="AE16" s="68">
        <v>46</v>
      </c>
      <c r="AF16" s="68">
        <v>0</v>
      </c>
      <c r="AG16" s="68">
        <v>48</v>
      </c>
      <c r="AH16" s="68">
        <v>249.22200000000001</v>
      </c>
    </row>
    <row r="17" spans="1:34" s="38" customFormat="1" x14ac:dyDescent="0.35">
      <c r="A17" s="36" t="s">
        <v>51</v>
      </c>
      <c r="B17" s="37">
        <v>43655</v>
      </c>
      <c r="C17" s="30" t="s">
        <v>10</v>
      </c>
      <c r="D17" s="30" t="s">
        <v>11</v>
      </c>
      <c r="E17" s="30" t="s">
        <v>192</v>
      </c>
      <c r="F17" s="30">
        <v>35</v>
      </c>
      <c r="G17" s="30">
        <v>60</v>
      </c>
      <c r="H17" s="30">
        <v>7</v>
      </c>
      <c r="I17" s="30" t="s">
        <v>151</v>
      </c>
      <c r="J17" s="30" t="s">
        <v>151</v>
      </c>
      <c r="K17" s="30" t="s">
        <v>151</v>
      </c>
      <c r="L17" s="30" t="s">
        <v>55</v>
      </c>
      <c r="M17" s="30" t="s">
        <v>190</v>
      </c>
      <c r="N17" s="30" t="s">
        <v>191</v>
      </c>
      <c r="O17" s="88">
        <v>36.119999999999997</v>
      </c>
      <c r="P17" s="88">
        <v>13.88</v>
      </c>
      <c r="Q17" s="88">
        <v>0</v>
      </c>
      <c r="R17" s="88">
        <v>13.88</v>
      </c>
      <c r="S17" s="89">
        <v>1</v>
      </c>
      <c r="T17" s="89">
        <v>1</v>
      </c>
      <c r="U17" s="89">
        <v>0</v>
      </c>
      <c r="V17" s="89">
        <v>0</v>
      </c>
      <c r="W17" s="89">
        <v>77.1484375</v>
      </c>
      <c r="X17" s="89">
        <v>13.651162790697674</v>
      </c>
      <c r="Y17" s="89">
        <v>19.418604651162791</v>
      </c>
      <c r="Z17" s="89">
        <v>7.7774045454545453</v>
      </c>
      <c r="AA17" s="89">
        <v>19750</v>
      </c>
      <c r="AB17" s="89">
        <v>3522</v>
      </c>
      <c r="AC17" s="89">
        <v>5010</v>
      </c>
      <c r="AD17" s="89">
        <v>85.551450000000003</v>
      </c>
      <c r="AE17" s="89">
        <v>46</v>
      </c>
      <c r="AF17" s="89">
        <v>0</v>
      </c>
      <c r="AG17" s="89">
        <v>48</v>
      </c>
      <c r="AH17" s="89">
        <v>498.233</v>
      </c>
    </row>
    <row r="18" spans="1:34" s="38" customFormat="1" x14ac:dyDescent="0.35">
      <c r="A18" s="36" t="s">
        <v>51</v>
      </c>
      <c r="B18" s="37">
        <v>43689</v>
      </c>
      <c r="C18" s="30" t="s">
        <v>10</v>
      </c>
      <c r="D18" s="30" t="s">
        <v>11</v>
      </c>
      <c r="E18" s="30" t="s">
        <v>222</v>
      </c>
      <c r="F18" s="30">
        <v>50</v>
      </c>
      <c r="G18" s="30">
        <v>20</v>
      </c>
      <c r="H18" s="30">
        <v>2</v>
      </c>
      <c r="I18" s="30" t="s">
        <v>394</v>
      </c>
      <c r="J18" s="30" t="s">
        <v>394</v>
      </c>
      <c r="K18" s="30" t="s">
        <v>395</v>
      </c>
      <c r="L18" s="30" t="s">
        <v>55</v>
      </c>
      <c r="M18" s="30" t="s">
        <v>224</v>
      </c>
      <c r="N18" s="30" t="s">
        <v>225</v>
      </c>
      <c r="O18" s="88">
        <v>18.96</v>
      </c>
      <c r="P18" s="88">
        <v>5.0199999999999996</v>
      </c>
      <c r="Q18" s="88">
        <v>0</v>
      </c>
      <c r="R18" s="88">
        <v>5.0199999999999996</v>
      </c>
      <c r="S18" s="89">
        <v>85</v>
      </c>
      <c r="T18" s="89">
        <v>78</v>
      </c>
      <c r="U18" s="89">
        <v>80</v>
      </c>
      <c r="V18" s="89">
        <v>80</v>
      </c>
      <c r="W18" s="89">
        <v>8.3498126171874993</v>
      </c>
      <c r="X18" s="89">
        <v>17.263565891472869</v>
      </c>
      <c r="Y18" s="89">
        <v>10.271317829457365</v>
      </c>
      <c r="Z18" s="89">
        <v>15.230931612903225</v>
      </c>
      <c r="AA18" s="89">
        <v>2137.5520299999998</v>
      </c>
      <c r="AB18" s="89">
        <v>4454</v>
      </c>
      <c r="AC18" s="89">
        <v>2650</v>
      </c>
      <c r="AD18" s="89">
        <v>2360.7943999999998</v>
      </c>
      <c r="AE18" s="89">
        <v>46286</v>
      </c>
      <c r="AF18" s="89">
        <v>43700</v>
      </c>
      <c r="AG18" s="89">
        <v>58914.038</v>
      </c>
      <c r="AH18" s="89">
        <v>51538.394</v>
      </c>
    </row>
    <row r="19" spans="1:34" s="38" customFormat="1" x14ac:dyDescent="0.35">
      <c r="A19" s="36" t="s">
        <v>51</v>
      </c>
      <c r="B19" s="37">
        <v>43794</v>
      </c>
      <c r="C19" s="30" t="s">
        <v>10</v>
      </c>
      <c r="D19" s="30" t="s">
        <v>11</v>
      </c>
      <c r="E19" s="30" t="s">
        <v>266</v>
      </c>
      <c r="F19" s="30">
        <v>15</v>
      </c>
      <c r="G19" s="30">
        <v>50</v>
      </c>
      <c r="H19" s="30">
        <v>6</v>
      </c>
      <c r="I19" s="30" t="s">
        <v>396</v>
      </c>
      <c r="J19" s="30" t="s">
        <v>397</v>
      </c>
      <c r="K19" s="30" t="s">
        <v>398</v>
      </c>
      <c r="L19" s="30" t="s">
        <v>55</v>
      </c>
      <c r="M19" s="30" t="s">
        <v>267</v>
      </c>
      <c r="N19" s="30" t="s">
        <v>268</v>
      </c>
      <c r="O19" s="88">
        <v>53.28</v>
      </c>
      <c r="P19" s="88">
        <v>3.4</v>
      </c>
      <c r="Q19" s="88">
        <v>0</v>
      </c>
      <c r="R19" s="88">
        <v>3.4</v>
      </c>
      <c r="S19" s="89">
        <v>660</v>
      </c>
      <c r="T19" s="89">
        <v>796</v>
      </c>
      <c r="U19" s="89">
        <v>1075</v>
      </c>
      <c r="V19" s="89">
        <v>1541</v>
      </c>
      <c r="W19" s="89">
        <v>7.5801498437500001</v>
      </c>
      <c r="X19" s="89">
        <v>45.116279069767444</v>
      </c>
      <c r="Y19" s="89">
        <v>128.33333333333334</v>
      </c>
      <c r="Z19" s="89">
        <v>76.772447795918367</v>
      </c>
      <c r="AA19" s="89">
        <v>1940.51836</v>
      </c>
      <c r="AB19" s="89">
        <v>11640</v>
      </c>
      <c r="AC19" s="89">
        <v>33110</v>
      </c>
      <c r="AD19" s="89">
        <v>18809.24971</v>
      </c>
      <c r="AE19" s="89">
        <v>46350</v>
      </c>
      <c r="AF19" s="89">
        <v>50740</v>
      </c>
      <c r="AG19" s="89">
        <v>65046</v>
      </c>
      <c r="AH19" s="89">
        <v>88432</v>
      </c>
    </row>
    <row r="20" spans="1:34" s="38" customFormat="1" x14ac:dyDescent="0.35">
      <c r="A20" s="36" t="s">
        <v>51</v>
      </c>
      <c r="B20" s="37">
        <v>43798</v>
      </c>
      <c r="C20" s="30" t="s">
        <v>10</v>
      </c>
      <c r="D20" s="30" t="s">
        <v>11</v>
      </c>
      <c r="E20" s="30" t="s">
        <v>269</v>
      </c>
      <c r="F20" s="30">
        <v>60</v>
      </c>
      <c r="G20" s="30">
        <v>10</v>
      </c>
      <c r="H20" s="30">
        <v>1</v>
      </c>
      <c r="I20" s="30" t="s">
        <v>58</v>
      </c>
      <c r="J20" s="30" t="s">
        <v>58</v>
      </c>
      <c r="K20" s="30" t="s">
        <v>270</v>
      </c>
      <c r="L20" s="30" t="s">
        <v>55</v>
      </c>
      <c r="M20" s="30" t="s">
        <v>271</v>
      </c>
      <c r="N20" s="30" t="s">
        <v>272</v>
      </c>
      <c r="O20" s="88">
        <v>183.16</v>
      </c>
      <c r="P20" s="88">
        <v>30</v>
      </c>
      <c r="Q20" s="88">
        <v>10.41</v>
      </c>
      <c r="R20" s="88">
        <v>40.409999999999997</v>
      </c>
      <c r="S20" s="89">
        <v>193</v>
      </c>
      <c r="T20" s="89">
        <v>231</v>
      </c>
      <c r="U20" s="89">
        <v>354</v>
      </c>
      <c r="V20" s="89">
        <v>752</v>
      </c>
      <c r="W20" s="89">
        <v>76.365847773437508</v>
      </c>
      <c r="X20" s="89">
        <v>98.763565891472865</v>
      </c>
      <c r="Y20" s="89">
        <v>174.26356589147287</v>
      </c>
      <c r="Z20" s="89">
        <v>55.585947812500002</v>
      </c>
      <c r="AA20" s="89">
        <v>19549.657030000002</v>
      </c>
      <c r="AB20" s="89">
        <v>25481</v>
      </c>
      <c r="AC20" s="89">
        <v>44960</v>
      </c>
      <c r="AD20" s="89">
        <v>14230.002640000001</v>
      </c>
      <c r="AE20" s="89">
        <v>208818</v>
      </c>
      <c r="AF20" s="89">
        <v>304000</v>
      </c>
      <c r="AG20" s="89">
        <v>571488.26199999999</v>
      </c>
      <c r="AH20" s="89">
        <v>919815.89599999995</v>
      </c>
    </row>
    <row r="21" spans="1:34" s="38" customFormat="1" x14ac:dyDescent="0.35">
      <c r="A21" s="36" t="s">
        <v>51</v>
      </c>
      <c r="B21" s="37">
        <v>43815</v>
      </c>
      <c r="C21" s="30" t="s">
        <v>10</v>
      </c>
      <c r="D21" s="30" t="s">
        <v>27</v>
      </c>
      <c r="E21" s="30" t="s">
        <v>290</v>
      </c>
      <c r="F21" s="30">
        <v>60</v>
      </c>
      <c r="G21" s="30">
        <v>10</v>
      </c>
      <c r="H21" s="30">
        <v>1</v>
      </c>
      <c r="I21" s="30" t="s">
        <v>58</v>
      </c>
      <c r="J21" s="30" t="s">
        <v>58</v>
      </c>
      <c r="K21" s="30" t="s">
        <v>270</v>
      </c>
      <c r="L21" s="30" t="s">
        <v>55</v>
      </c>
      <c r="M21" s="30" t="s">
        <v>291</v>
      </c>
      <c r="N21" s="30" t="s">
        <v>292</v>
      </c>
      <c r="O21" s="88">
        <v>336.64</v>
      </c>
      <c r="P21" s="88">
        <v>0</v>
      </c>
      <c r="Q21" s="88">
        <v>30.36</v>
      </c>
      <c r="R21" s="88">
        <v>30.36</v>
      </c>
      <c r="S21" s="89">
        <v>150</v>
      </c>
      <c r="T21" s="89">
        <v>192</v>
      </c>
      <c r="U21" s="89">
        <v>252</v>
      </c>
      <c r="V21" s="89">
        <v>303</v>
      </c>
      <c r="W21" s="89">
        <v>355.30078125</v>
      </c>
      <c r="X21" s="89">
        <v>689.31007751937989</v>
      </c>
      <c r="Y21" s="89">
        <v>2068.1782945736436</v>
      </c>
      <c r="Z21" s="89">
        <v>2001</v>
      </c>
      <c r="AA21" s="89">
        <v>90957</v>
      </c>
      <c r="AB21" s="89">
        <v>177842</v>
      </c>
      <c r="AC21" s="89">
        <v>533590</v>
      </c>
      <c r="AD21" s="89">
        <v>514135</v>
      </c>
      <c r="AE21" s="89">
        <v>72290</v>
      </c>
      <c r="AF21" s="89">
        <v>73390</v>
      </c>
      <c r="AG21" s="89">
        <v>82506</v>
      </c>
      <c r="AH21" s="89">
        <v>110584</v>
      </c>
    </row>
    <row r="22" spans="1:34" s="66" customFormat="1" x14ac:dyDescent="0.35">
      <c r="A22" s="62" t="s">
        <v>411</v>
      </c>
      <c r="B22" s="63">
        <v>43504</v>
      </c>
      <c r="C22" s="64" t="s">
        <v>17</v>
      </c>
      <c r="D22" s="61" t="s">
        <v>11</v>
      </c>
      <c r="E22" s="65" t="s">
        <v>420</v>
      </c>
      <c r="F22" s="65">
        <v>30</v>
      </c>
      <c r="G22" s="65">
        <v>40</v>
      </c>
      <c r="H22" s="65"/>
      <c r="I22" s="65" t="s">
        <v>178</v>
      </c>
      <c r="J22" s="65" t="s">
        <v>178</v>
      </c>
      <c r="K22" s="65" t="s">
        <v>358</v>
      </c>
      <c r="L22" s="65" t="s">
        <v>55</v>
      </c>
      <c r="M22" s="65" t="s">
        <v>359</v>
      </c>
      <c r="N22" s="92" t="s">
        <v>360</v>
      </c>
      <c r="O22" s="93" t="s">
        <v>14</v>
      </c>
      <c r="P22" s="94">
        <v>0</v>
      </c>
      <c r="Q22" s="94" t="s">
        <v>14</v>
      </c>
      <c r="R22" s="94" t="s">
        <v>14</v>
      </c>
      <c r="S22" s="95">
        <v>22</v>
      </c>
      <c r="T22" s="95" t="s">
        <v>14</v>
      </c>
      <c r="U22" s="95" t="s">
        <v>14</v>
      </c>
      <c r="V22" s="95" t="s">
        <v>14</v>
      </c>
      <c r="W22" s="95" t="s">
        <v>14</v>
      </c>
      <c r="X22" s="95" t="s">
        <v>14</v>
      </c>
      <c r="Y22" s="95" t="s">
        <v>14</v>
      </c>
      <c r="Z22" s="95" t="s">
        <v>14</v>
      </c>
      <c r="AA22" s="95" t="s">
        <v>14</v>
      </c>
      <c r="AB22" s="95" t="s">
        <v>14</v>
      </c>
      <c r="AC22" s="95" t="s">
        <v>14</v>
      </c>
      <c r="AD22" s="95" t="s">
        <v>14</v>
      </c>
      <c r="AE22" s="95" t="s">
        <v>14</v>
      </c>
      <c r="AF22" s="95" t="s">
        <v>14</v>
      </c>
      <c r="AG22" s="95" t="s">
        <v>14</v>
      </c>
      <c r="AH22" s="95" t="s">
        <v>14</v>
      </c>
    </row>
    <row r="23" spans="1:34" s="66" customFormat="1" x14ac:dyDescent="0.35">
      <c r="A23" s="62" t="s">
        <v>411</v>
      </c>
      <c r="B23" s="63">
        <v>43532</v>
      </c>
      <c r="C23" s="64" t="s">
        <v>17</v>
      </c>
      <c r="D23" s="61" t="s">
        <v>11</v>
      </c>
      <c r="E23" s="65" t="s">
        <v>419</v>
      </c>
      <c r="F23" s="65">
        <v>30</v>
      </c>
      <c r="G23" s="65">
        <v>40</v>
      </c>
      <c r="H23" s="65"/>
      <c r="I23" s="65" t="s">
        <v>178</v>
      </c>
      <c r="J23" s="65" t="s">
        <v>178</v>
      </c>
      <c r="K23" s="65" t="s">
        <v>361</v>
      </c>
      <c r="L23" s="65" t="s">
        <v>55</v>
      </c>
      <c r="M23" s="65" t="s">
        <v>362</v>
      </c>
      <c r="N23" s="92" t="s">
        <v>363</v>
      </c>
      <c r="O23" s="93" t="s">
        <v>14</v>
      </c>
      <c r="P23" s="94">
        <v>0</v>
      </c>
      <c r="Q23" s="94" t="s">
        <v>14</v>
      </c>
      <c r="R23" s="94" t="s">
        <v>14</v>
      </c>
      <c r="S23" s="95">
        <v>11</v>
      </c>
      <c r="T23" s="95" t="s">
        <v>14</v>
      </c>
      <c r="U23" s="95" t="s">
        <v>14</v>
      </c>
      <c r="V23" s="95" t="s">
        <v>14</v>
      </c>
      <c r="W23" s="95" t="s">
        <v>14</v>
      </c>
      <c r="X23" s="95" t="s">
        <v>14</v>
      </c>
      <c r="Y23" s="95" t="s">
        <v>14</v>
      </c>
      <c r="Z23" s="95" t="s">
        <v>14</v>
      </c>
      <c r="AA23" s="95" t="s">
        <v>14</v>
      </c>
      <c r="AB23" s="95" t="s">
        <v>14</v>
      </c>
      <c r="AC23" s="95" t="s">
        <v>14</v>
      </c>
      <c r="AD23" s="95" t="s">
        <v>14</v>
      </c>
      <c r="AE23" s="95" t="s">
        <v>14</v>
      </c>
      <c r="AF23" s="95" t="s">
        <v>14</v>
      </c>
      <c r="AG23" s="95" t="s">
        <v>14</v>
      </c>
      <c r="AH23" s="95" t="s">
        <v>14</v>
      </c>
    </row>
    <row r="24" spans="1:34" s="35" customFormat="1" x14ac:dyDescent="0.35">
      <c r="A24" s="33" t="s">
        <v>411</v>
      </c>
      <c r="B24" s="34">
        <v>43572</v>
      </c>
      <c r="C24" s="29" t="s">
        <v>17</v>
      </c>
      <c r="D24" s="31" t="s">
        <v>27</v>
      </c>
      <c r="E24" s="30" t="s">
        <v>364</v>
      </c>
      <c r="F24" s="30">
        <v>30</v>
      </c>
      <c r="G24" s="30">
        <v>40</v>
      </c>
      <c r="H24" s="30"/>
      <c r="I24" s="30" t="s">
        <v>178</v>
      </c>
      <c r="J24" s="30" t="s">
        <v>178</v>
      </c>
      <c r="K24" s="30" t="s">
        <v>365</v>
      </c>
      <c r="L24" s="30" t="s">
        <v>410</v>
      </c>
      <c r="M24" s="30" t="s">
        <v>366</v>
      </c>
      <c r="N24" s="86" t="s">
        <v>367</v>
      </c>
      <c r="O24" s="91" t="s">
        <v>14</v>
      </c>
      <c r="P24" s="88" t="s">
        <v>14</v>
      </c>
      <c r="Q24" s="88" t="s">
        <v>14</v>
      </c>
      <c r="R24" s="88" t="s">
        <v>14</v>
      </c>
      <c r="S24" s="89" t="s">
        <v>14</v>
      </c>
      <c r="T24" s="89" t="s">
        <v>14</v>
      </c>
      <c r="U24" s="89" t="s">
        <v>14</v>
      </c>
      <c r="V24" s="89" t="s">
        <v>14</v>
      </c>
      <c r="W24" s="89" t="s">
        <v>14</v>
      </c>
      <c r="X24" s="89" t="s">
        <v>14</v>
      </c>
      <c r="Y24" s="89" t="s">
        <v>14</v>
      </c>
      <c r="Z24" s="89" t="s">
        <v>14</v>
      </c>
      <c r="AA24" s="89" t="s">
        <v>14</v>
      </c>
      <c r="AB24" s="89" t="s">
        <v>14</v>
      </c>
      <c r="AC24" s="89" t="s">
        <v>14</v>
      </c>
      <c r="AD24" s="89" t="s">
        <v>14</v>
      </c>
      <c r="AE24" s="89" t="s">
        <v>14</v>
      </c>
      <c r="AF24" s="89">
        <v>830</v>
      </c>
      <c r="AG24" s="89">
        <v>2456</v>
      </c>
      <c r="AH24" s="89">
        <v>3348</v>
      </c>
    </row>
    <row r="25" spans="1:34" s="35" customFormat="1" x14ac:dyDescent="0.35">
      <c r="A25" s="33" t="s">
        <v>411</v>
      </c>
      <c r="B25" s="34">
        <v>43573</v>
      </c>
      <c r="C25" s="29" t="s">
        <v>17</v>
      </c>
      <c r="D25" s="31" t="s">
        <v>11</v>
      </c>
      <c r="E25" s="30" t="s">
        <v>368</v>
      </c>
      <c r="F25" s="30">
        <v>55</v>
      </c>
      <c r="G25" s="30">
        <v>15</v>
      </c>
      <c r="H25" s="30"/>
      <c r="I25" s="30" t="s">
        <v>223</v>
      </c>
      <c r="J25" s="30" t="s">
        <v>402</v>
      </c>
      <c r="K25" s="30" t="s">
        <v>369</v>
      </c>
      <c r="L25" s="30" t="s">
        <v>55</v>
      </c>
      <c r="M25" s="30" t="s">
        <v>370</v>
      </c>
      <c r="N25" s="86" t="s">
        <v>371</v>
      </c>
      <c r="O25" s="91" t="s">
        <v>14</v>
      </c>
      <c r="P25" s="88">
        <v>0</v>
      </c>
      <c r="Q25" s="88" t="s">
        <v>14</v>
      </c>
      <c r="R25" s="88" t="s">
        <v>14</v>
      </c>
      <c r="S25" s="89">
        <v>1</v>
      </c>
      <c r="T25" s="89" t="s">
        <v>14</v>
      </c>
      <c r="U25" s="89" t="s">
        <v>14</v>
      </c>
      <c r="V25" s="89">
        <v>2</v>
      </c>
      <c r="W25" s="89" t="s">
        <v>14</v>
      </c>
      <c r="X25" s="89" t="s">
        <v>14</v>
      </c>
      <c r="Y25" s="89" t="s">
        <v>14</v>
      </c>
      <c r="Z25" s="89" t="s">
        <v>14</v>
      </c>
      <c r="AA25" s="89" t="s">
        <v>14</v>
      </c>
      <c r="AB25" s="89" t="s">
        <v>14</v>
      </c>
      <c r="AC25" s="89" t="s">
        <v>14</v>
      </c>
      <c r="AD25" s="89" t="s">
        <v>14</v>
      </c>
      <c r="AE25" s="89" t="s">
        <v>14</v>
      </c>
      <c r="AF25" s="89" t="s">
        <v>14</v>
      </c>
      <c r="AG25" s="89" t="s">
        <v>14</v>
      </c>
      <c r="AH25" s="89" t="s">
        <v>14</v>
      </c>
    </row>
    <row r="26" spans="1:34" s="35" customFormat="1" x14ac:dyDescent="0.35">
      <c r="A26" s="33" t="s">
        <v>411</v>
      </c>
      <c r="B26" s="34">
        <v>43644</v>
      </c>
      <c r="C26" s="29" t="s">
        <v>17</v>
      </c>
      <c r="D26" s="31" t="s">
        <v>27</v>
      </c>
      <c r="E26" s="30" t="s">
        <v>372</v>
      </c>
      <c r="F26" s="30">
        <v>30</v>
      </c>
      <c r="G26" s="30">
        <v>40</v>
      </c>
      <c r="H26" s="30"/>
      <c r="I26" s="30" t="s">
        <v>178</v>
      </c>
      <c r="J26" s="30" t="s">
        <v>178</v>
      </c>
      <c r="K26" s="30" t="s">
        <v>365</v>
      </c>
      <c r="L26" s="30" t="s">
        <v>373</v>
      </c>
      <c r="M26" s="30" t="s">
        <v>374</v>
      </c>
      <c r="N26" s="86" t="s">
        <v>375</v>
      </c>
      <c r="O26" s="91" t="s">
        <v>14</v>
      </c>
      <c r="P26" s="88">
        <v>0</v>
      </c>
      <c r="Q26" s="88" t="s">
        <v>14</v>
      </c>
      <c r="R26" s="88" t="s">
        <v>14</v>
      </c>
      <c r="S26" s="89">
        <v>1</v>
      </c>
      <c r="T26" s="89" t="s">
        <v>14</v>
      </c>
      <c r="U26" s="89" t="s">
        <v>14</v>
      </c>
      <c r="V26" s="89">
        <v>1</v>
      </c>
      <c r="W26" s="89" t="s">
        <v>14</v>
      </c>
      <c r="X26" s="89" t="s">
        <v>14</v>
      </c>
      <c r="Y26" s="89" t="s">
        <v>14</v>
      </c>
      <c r="Z26" s="89" t="s">
        <v>14</v>
      </c>
      <c r="AA26" s="89" t="s">
        <v>14</v>
      </c>
      <c r="AB26" s="89" t="s">
        <v>14</v>
      </c>
      <c r="AC26" s="89" t="s">
        <v>14</v>
      </c>
      <c r="AD26" s="89" t="s">
        <v>14</v>
      </c>
      <c r="AE26" s="89" t="s">
        <v>14</v>
      </c>
      <c r="AF26" s="89" t="s">
        <v>14</v>
      </c>
      <c r="AG26" s="89" t="s">
        <v>14</v>
      </c>
      <c r="AH26" s="89">
        <v>1040</v>
      </c>
    </row>
    <row r="27" spans="1:34" s="35" customFormat="1" x14ac:dyDescent="0.35">
      <c r="A27" s="33" t="s">
        <v>411</v>
      </c>
      <c r="B27" s="34">
        <v>43657</v>
      </c>
      <c r="C27" s="29" t="s">
        <v>17</v>
      </c>
      <c r="D27" s="31" t="s">
        <v>11</v>
      </c>
      <c r="E27" s="30" t="s">
        <v>376</v>
      </c>
      <c r="F27" s="30">
        <v>30</v>
      </c>
      <c r="G27" s="30">
        <v>40</v>
      </c>
      <c r="H27" s="30"/>
      <c r="I27" s="30" t="s">
        <v>178</v>
      </c>
      <c r="J27" s="30" t="s">
        <v>178</v>
      </c>
      <c r="K27" s="30" t="s">
        <v>377</v>
      </c>
      <c r="L27" s="30" t="s">
        <v>55</v>
      </c>
      <c r="M27" s="30" t="s">
        <v>378</v>
      </c>
      <c r="N27" s="86" t="s">
        <v>379</v>
      </c>
      <c r="O27" s="91" t="s">
        <v>14</v>
      </c>
      <c r="P27" s="88">
        <v>1.55</v>
      </c>
      <c r="Q27" s="88" t="s">
        <v>14</v>
      </c>
      <c r="R27" s="88" t="s">
        <v>14</v>
      </c>
      <c r="S27" s="89">
        <v>4</v>
      </c>
      <c r="T27" s="89" t="s">
        <v>14</v>
      </c>
      <c r="U27" s="89" t="s">
        <v>14</v>
      </c>
      <c r="V27" s="89">
        <v>70</v>
      </c>
      <c r="W27" s="89" t="s">
        <v>14</v>
      </c>
      <c r="X27" s="89" t="s">
        <v>14</v>
      </c>
      <c r="Y27" s="89" t="s">
        <v>14</v>
      </c>
      <c r="Z27" s="89" t="s">
        <v>14</v>
      </c>
      <c r="AA27" s="89" t="s">
        <v>14</v>
      </c>
      <c r="AB27" s="89" t="s">
        <v>14</v>
      </c>
      <c r="AC27" s="89" t="s">
        <v>14</v>
      </c>
      <c r="AD27" s="89" t="s">
        <v>14</v>
      </c>
      <c r="AE27" s="89" t="s">
        <v>14</v>
      </c>
      <c r="AF27" s="89" t="s">
        <v>14</v>
      </c>
      <c r="AG27" s="89" t="s">
        <v>14</v>
      </c>
      <c r="AH27" s="89">
        <v>349000</v>
      </c>
    </row>
    <row r="28" spans="1:34" s="35" customFormat="1" x14ac:dyDescent="0.35">
      <c r="A28" s="33" t="s">
        <v>411</v>
      </c>
      <c r="B28" s="34">
        <v>43663</v>
      </c>
      <c r="C28" s="29" t="s">
        <v>17</v>
      </c>
      <c r="D28" s="31" t="s">
        <v>11</v>
      </c>
      <c r="E28" s="30" t="s">
        <v>380</v>
      </c>
      <c r="F28" s="30">
        <v>40</v>
      </c>
      <c r="G28" s="30">
        <v>25</v>
      </c>
      <c r="H28" s="30">
        <v>4</v>
      </c>
      <c r="I28" s="30" t="s">
        <v>54</v>
      </c>
      <c r="J28" s="30" t="s">
        <v>54</v>
      </c>
      <c r="K28" s="30" t="s">
        <v>381</v>
      </c>
      <c r="L28" s="30" t="s">
        <v>55</v>
      </c>
      <c r="M28" s="30" t="s">
        <v>382</v>
      </c>
      <c r="N28" s="86" t="s">
        <v>383</v>
      </c>
      <c r="O28" s="91" t="s">
        <v>14</v>
      </c>
      <c r="P28" s="88">
        <v>0.53</v>
      </c>
      <c r="Q28" s="88" t="s">
        <v>14</v>
      </c>
      <c r="R28" s="88" t="s">
        <v>14</v>
      </c>
      <c r="S28" s="89">
        <v>4</v>
      </c>
      <c r="T28" s="89" t="s">
        <v>14</v>
      </c>
      <c r="U28" s="89" t="s">
        <v>14</v>
      </c>
      <c r="V28" s="89">
        <v>4</v>
      </c>
      <c r="W28" s="89" t="s">
        <v>14</v>
      </c>
      <c r="X28" s="89" t="s">
        <v>14</v>
      </c>
      <c r="Y28" s="89" t="s">
        <v>14</v>
      </c>
      <c r="Z28" s="89" t="s">
        <v>14</v>
      </c>
      <c r="AA28" s="89" t="s">
        <v>14</v>
      </c>
      <c r="AB28" s="89" t="s">
        <v>14</v>
      </c>
      <c r="AC28" s="89" t="s">
        <v>14</v>
      </c>
      <c r="AD28" s="89" t="s">
        <v>14</v>
      </c>
      <c r="AE28" s="89" t="s">
        <v>14</v>
      </c>
      <c r="AF28" s="89" t="s">
        <v>14</v>
      </c>
      <c r="AG28" s="89" t="s">
        <v>14</v>
      </c>
      <c r="AH28" s="89">
        <v>1570</v>
      </c>
    </row>
    <row r="29" spans="1:34" s="35" customFormat="1" x14ac:dyDescent="0.35">
      <c r="A29" s="33" t="s">
        <v>411</v>
      </c>
      <c r="B29" s="34">
        <v>43756</v>
      </c>
      <c r="C29" s="29" t="s">
        <v>17</v>
      </c>
      <c r="D29" s="31" t="s">
        <v>11</v>
      </c>
      <c r="E29" s="30" t="s">
        <v>384</v>
      </c>
      <c r="F29" s="30">
        <v>30</v>
      </c>
      <c r="G29" s="30">
        <v>40</v>
      </c>
      <c r="H29" s="30"/>
      <c r="I29" s="30" t="s">
        <v>178</v>
      </c>
      <c r="J29" s="30" t="s">
        <v>178</v>
      </c>
      <c r="K29" s="30" t="s">
        <v>365</v>
      </c>
      <c r="L29" s="30" t="s">
        <v>55</v>
      </c>
      <c r="M29" s="30" t="s">
        <v>385</v>
      </c>
      <c r="N29" s="86" t="s">
        <v>386</v>
      </c>
      <c r="O29" s="91" t="s">
        <v>14</v>
      </c>
      <c r="P29" s="88">
        <v>0.34</v>
      </c>
      <c r="Q29" s="88" t="s">
        <v>14</v>
      </c>
      <c r="R29" s="88" t="s">
        <v>14</v>
      </c>
      <c r="S29" s="89">
        <v>1</v>
      </c>
      <c r="T29" s="89" t="s">
        <v>14</v>
      </c>
      <c r="U29" s="89" t="s">
        <v>14</v>
      </c>
      <c r="V29" s="89">
        <v>1</v>
      </c>
      <c r="W29" s="89" t="s">
        <v>14</v>
      </c>
      <c r="X29" s="89" t="s">
        <v>14</v>
      </c>
      <c r="Y29" s="89" t="s">
        <v>14</v>
      </c>
      <c r="Z29" s="89" t="s">
        <v>14</v>
      </c>
      <c r="AA29" s="89" t="s">
        <v>14</v>
      </c>
      <c r="AB29" s="89" t="s">
        <v>14</v>
      </c>
      <c r="AC29" s="89" t="s">
        <v>14</v>
      </c>
      <c r="AD29" s="89" t="s">
        <v>14</v>
      </c>
      <c r="AE29" s="89" t="s">
        <v>14</v>
      </c>
      <c r="AF29" s="89" t="s">
        <v>14</v>
      </c>
      <c r="AG29" s="89" t="s">
        <v>14</v>
      </c>
      <c r="AH29" s="89">
        <v>1503</v>
      </c>
    </row>
    <row r="30" spans="1:34" s="35" customFormat="1" x14ac:dyDescent="0.35">
      <c r="A30" s="33" t="s">
        <v>411</v>
      </c>
      <c r="B30" s="34">
        <v>43794</v>
      </c>
      <c r="C30" s="29" t="s">
        <v>17</v>
      </c>
      <c r="D30" s="31" t="s">
        <v>27</v>
      </c>
      <c r="E30" s="30" t="s">
        <v>387</v>
      </c>
      <c r="F30" s="30">
        <v>30</v>
      </c>
      <c r="G30" s="30">
        <v>40</v>
      </c>
      <c r="H30" s="30"/>
      <c r="I30" s="30" t="s">
        <v>178</v>
      </c>
      <c r="J30" s="30" t="s">
        <v>178</v>
      </c>
      <c r="K30" s="30" t="s">
        <v>388</v>
      </c>
      <c r="L30" s="30" t="s">
        <v>373</v>
      </c>
      <c r="M30" s="30" t="s">
        <v>389</v>
      </c>
      <c r="N30" s="86" t="s">
        <v>390</v>
      </c>
      <c r="O30" s="91" t="s">
        <v>14</v>
      </c>
      <c r="P30" s="88" t="s">
        <v>14</v>
      </c>
      <c r="Q30" s="88" t="s">
        <v>14</v>
      </c>
      <c r="R30" s="88" t="s">
        <v>14</v>
      </c>
      <c r="S30" s="89" t="s">
        <v>14</v>
      </c>
      <c r="T30" s="89" t="s">
        <v>14</v>
      </c>
      <c r="U30" s="89" t="s">
        <v>14</v>
      </c>
      <c r="V30" s="89">
        <v>1</v>
      </c>
      <c r="W30" s="89" t="s">
        <v>14</v>
      </c>
      <c r="X30" s="89" t="s">
        <v>14</v>
      </c>
      <c r="Y30" s="89" t="s">
        <v>14</v>
      </c>
      <c r="Z30" s="89" t="s">
        <v>14</v>
      </c>
      <c r="AA30" s="89" t="s">
        <v>14</v>
      </c>
      <c r="AB30" s="89" t="s">
        <v>14</v>
      </c>
      <c r="AC30" s="89" t="s">
        <v>14</v>
      </c>
      <c r="AD30" s="89" t="s">
        <v>14</v>
      </c>
      <c r="AE30" s="89" t="s">
        <v>14</v>
      </c>
      <c r="AF30" s="89" t="s">
        <v>14</v>
      </c>
      <c r="AG30" s="89" t="s">
        <v>14</v>
      </c>
      <c r="AH30" s="89">
        <v>43202</v>
      </c>
    </row>
    <row r="31" spans="1:34" s="35" customFormat="1" x14ac:dyDescent="0.35">
      <c r="A31" s="33" t="s">
        <v>411</v>
      </c>
      <c r="B31" s="34">
        <v>43685</v>
      </c>
      <c r="C31" s="29" t="s">
        <v>17</v>
      </c>
      <c r="D31" s="31" t="s">
        <v>27</v>
      </c>
      <c r="E31" s="30" t="s">
        <v>391</v>
      </c>
      <c r="F31" s="30"/>
      <c r="G31" s="30"/>
      <c r="H31" s="30"/>
      <c r="I31" s="30"/>
      <c r="J31" s="30"/>
      <c r="K31" s="30"/>
      <c r="L31" s="30" t="s">
        <v>55</v>
      </c>
      <c r="M31" s="30" t="s">
        <v>392</v>
      </c>
      <c r="N31" s="86" t="s">
        <v>393</v>
      </c>
      <c r="O31" s="91" t="s">
        <v>14</v>
      </c>
      <c r="P31" s="88">
        <v>5.9099165029300007</v>
      </c>
      <c r="Q31" s="88">
        <v>5.4970699999999999</v>
      </c>
      <c r="R31" s="88">
        <v>1.140698650293E-5</v>
      </c>
      <c r="S31" s="89" t="s">
        <v>14</v>
      </c>
      <c r="T31" s="89" t="s">
        <v>14</v>
      </c>
      <c r="U31" s="89" t="s">
        <v>14</v>
      </c>
      <c r="V31" s="89" t="s">
        <v>14</v>
      </c>
      <c r="W31" s="89" t="s">
        <v>14</v>
      </c>
      <c r="X31" s="89" t="s">
        <v>14</v>
      </c>
      <c r="Y31" s="89" t="s">
        <v>14</v>
      </c>
      <c r="Z31" s="89" t="s">
        <v>14</v>
      </c>
      <c r="AA31" s="89" t="s">
        <v>14</v>
      </c>
      <c r="AB31" s="89" t="s">
        <v>14</v>
      </c>
      <c r="AC31" s="89" t="s">
        <v>14</v>
      </c>
      <c r="AD31" s="89" t="s">
        <v>14</v>
      </c>
      <c r="AE31" s="89" t="s">
        <v>14</v>
      </c>
      <c r="AF31" s="89" t="s">
        <v>14</v>
      </c>
      <c r="AG31" s="89" t="s">
        <v>14</v>
      </c>
      <c r="AH31" s="89" t="s">
        <v>14</v>
      </c>
    </row>
    <row r="32" spans="1:34" s="35" customFormat="1" x14ac:dyDescent="0.35">
      <c r="A32" s="33" t="s">
        <v>346</v>
      </c>
      <c r="B32" s="34">
        <v>43475</v>
      </c>
      <c r="C32" s="29" t="s">
        <v>10</v>
      </c>
      <c r="D32" s="29" t="s">
        <v>11</v>
      </c>
      <c r="E32" s="30" t="s">
        <v>412</v>
      </c>
      <c r="F32" s="30">
        <v>45</v>
      </c>
      <c r="G32" s="30"/>
      <c r="H32" s="30"/>
      <c r="I32" s="30" t="s">
        <v>400</v>
      </c>
      <c r="J32" s="30"/>
      <c r="K32" s="30"/>
      <c r="L32" s="30" t="s">
        <v>55</v>
      </c>
      <c r="M32" s="30" t="s">
        <v>327</v>
      </c>
      <c r="N32" s="30" t="s">
        <v>328</v>
      </c>
      <c r="O32" s="88">
        <v>16.7</v>
      </c>
      <c r="P32" s="88">
        <v>1</v>
      </c>
      <c r="Q32" s="88">
        <v>15.7</v>
      </c>
      <c r="R32" s="88">
        <v>16.7</v>
      </c>
      <c r="S32" s="89">
        <v>6</v>
      </c>
      <c r="T32" s="89" t="s">
        <v>14</v>
      </c>
      <c r="U32" s="89" t="s">
        <v>14</v>
      </c>
      <c r="V32" s="89" t="s">
        <v>14</v>
      </c>
      <c r="W32" s="89">
        <v>9</v>
      </c>
      <c r="X32" s="89">
        <v>3.9</v>
      </c>
      <c r="Y32" s="89">
        <v>10.714285714285714</v>
      </c>
      <c r="Z32" s="89">
        <v>0.71</v>
      </c>
      <c r="AA32" s="89">
        <v>2232</v>
      </c>
      <c r="AB32" s="89">
        <v>972</v>
      </c>
      <c r="AC32" s="89">
        <v>900</v>
      </c>
      <c r="AD32" s="89">
        <v>180.15</v>
      </c>
      <c r="AE32" s="89">
        <v>753</v>
      </c>
      <c r="AF32" s="89">
        <v>795</v>
      </c>
      <c r="AG32" s="89">
        <v>168.04607046070461</v>
      </c>
      <c r="AH32" s="89">
        <v>49.491567770143661</v>
      </c>
    </row>
    <row r="33" spans="1:36" s="35" customFormat="1" x14ac:dyDescent="0.35">
      <c r="A33" s="33" t="s">
        <v>346</v>
      </c>
      <c r="B33" s="34">
        <v>43689</v>
      </c>
      <c r="C33" s="29" t="s">
        <v>10</v>
      </c>
      <c r="D33" s="29" t="s">
        <v>11</v>
      </c>
      <c r="E33" s="30" t="s">
        <v>413</v>
      </c>
      <c r="F33" s="30">
        <v>35</v>
      </c>
      <c r="G33" s="30"/>
      <c r="H33" s="30"/>
      <c r="I33" s="30" t="s">
        <v>151</v>
      </c>
      <c r="J33" s="30"/>
      <c r="K33" s="30"/>
      <c r="L33" s="30" t="s">
        <v>55</v>
      </c>
      <c r="M33" s="30" t="s">
        <v>329</v>
      </c>
      <c r="N33" s="30" t="s">
        <v>330</v>
      </c>
      <c r="O33" s="88">
        <v>6.0554999999999998E-2</v>
      </c>
      <c r="P33" s="88" t="s">
        <v>157</v>
      </c>
      <c r="Q33" s="88">
        <v>6.0554999999999998E-2</v>
      </c>
      <c r="R33" s="88">
        <v>6.0554999999999998E-2</v>
      </c>
      <c r="S33" s="89">
        <v>0</v>
      </c>
      <c r="T33" s="89">
        <v>1</v>
      </c>
      <c r="U33" s="89">
        <v>6</v>
      </c>
      <c r="V33" s="89">
        <v>20</v>
      </c>
      <c r="W33" s="89">
        <v>1</v>
      </c>
      <c r="X33" s="89" t="s">
        <v>14</v>
      </c>
      <c r="Y33" s="89">
        <v>41.379310344827587</v>
      </c>
      <c r="Z33" s="89">
        <v>0.57999999999999996</v>
      </c>
      <c r="AA33" s="89">
        <v>174</v>
      </c>
      <c r="AB33" s="89" t="s">
        <v>14</v>
      </c>
      <c r="AC33" s="89">
        <v>2400</v>
      </c>
      <c r="AD33" s="89">
        <v>131.36000000000001</v>
      </c>
      <c r="AE33" s="89">
        <v>0.3</v>
      </c>
      <c r="AF33" s="89">
        <v>6150.6341463414637</v>
      </c>
      <c r="AG33" s="89">
        <v>11219.634146341463</v>
      </c>
      <c r="AH33" s="89">
        <v>393299.41286695818</v>
      </c>
    </row>
    <row r="34" spans="1:36" s="39" customFormat="1" x14ac:dyDescent="0.35">
      <c r="A34" s="33" t="s">
        <v>116</v>
      </c>
      <c r="B34" s="34">
        <v>43599</v>
      </c>
      <c r="C34" s="29" t="s">
        <v>17</v>
      </c>
      <c r="D34" s="29" t="s">
        <v>27</v>
      </c>
      <c r="E34" s="30" t="s">
        <v>115</v>
      </c>
      <c r="F34" s="30"/>
      <c r="G34" s="30"/>
      <c r="H34" s="30"/>
      <c r="I34" s="30"/>
      <c r="J34" s="30"/>
      <c r="K34" s="30" t="s">
        <v>13</v>
      </c>
      <c r="L34" s="30" t="s">
        <v>55</v>
      </c>
      <c r="M34" s="30" t="s">
        <v>113</v>
      </c>
      <c r="N34" s="30" t="s">
        <v>114</v>
      </c>
      <c r="O34" s="88">
        <v>236.27998210000001</v>
      </c>
      <c r="P34" s="88">
        <v>21.6</v>
      </c>
      <c r="Q34" s="88">
        <v>32.4</v>
      </c>
      <c r="R34" s="88">
        <v>54</v>
      </c>
      <c r="S34" s="89">
        <v>1843</v>
      </c>
      <c r="T34" s="89">
        <v>1907</v>
      </c>
      <c r="U34" s="89">
        <v>2157</v>
      </c>
      <c r="V34" s="89">
        <v>2193</v>
      </c>
      <c r="W34" s="89">
        <v>114.127</v>
      </c>
      <c r="X34" s="89">
        <v>49.009</v>
      </c>
      <c r="Y34" s="89">
        <v>49.780999999999999</v>
      </c>
      <c r="Z34" s="89">
        <v>52.378</v>
      </c>
      <c r="AA34" s="89">
        <v>18260.341</v>
      </c>
      <c r="AB34" s="89">
        <v>12448.174999999999</v>
      </c>
      <c r="AC34" s="89">
        <v>12694.043</v>
      </c>
      <c r="AD34" s="89">
        <v>13461.135</v>
      </c>
      <c r="AE34" s="89">
        <v>303600</v>
      </c>
      <c r="AF34" s="89">
        <v>299400</v>
      </c>
      <c r="AG34" s="89">
        <v>333500</v>
      </c>
      <c r="AH34" s="89">
        <v>386000</v>
      </c>
    </row>
    <row r="35" spans="1:36" s="39" customFormat="1" x14ac:dyDescent="0.35">
      <c r="A35" s="33" t="s">
        <v>116</v>
      </c>
      <c r="B35" s="34">
        <v>43644</v>
      </c>
      <c r="C35" s="29" t="s">
        <v>10</v>
      </c>
      <c r="D35" s="29" t="s">
        <v>27</v>
      </c>
      <c r="E35" s="30" t="s">
        <v>142</v>
      </c>
      <c r="F35" s="30"/>
      <c r="G35" s="30"/>
      <c r="H35" s="30"/>
      <c r="I35" s="30"/>
      <c r="J35" s="30"/>
      <c r="K35" s="30" t="s">
        <v>143</v>
      </c>
      <c r="L35" s="30" t="s">
        <v>55</v>
      </c>
      <c r="M35" s="30" t="s">
        <v>144</v>
      </c>
      <c r="N35" s="30" t="s">
        <v>145</v>
      </c>
      <c r="O35" s="88">
        <v>13500</v>
      </c>
      <c r="P35" s="88">
        <v>0</v>
      </c>
      <c r="Q35" s="88">
        <v>1350</v>
      </c>
      <c r="R35" s="88">
        <v>1350</v>
      </c>
      <c r="S35" s="89">
        <v>82981</v>
      </c>
      <c r="T35" s="89">
        <v>82567</v>
      </c>
      <c r="U35" s="89">
        <v>97235</v>
      </c>
      <c r="V35" s="89">
        <v>100356</v>
      </c>
      <c r="W35" s="89">
        <v>4981.5780000000004</v>
      </c>
      <c r="X35" s="89">
        <v>1553.3389999999999</v>
      </c>
      <c r="Y35" s="89">
        <v>2019.529</v>
      </c>
      <c r="Z35" s="89">
        <v>1915.117</v>
      </c>
      <c r="AA35" s="89">
        <v>637641.99100000004</v>
      </c>
      <c r="AB35" s="89">
        <v>394548.23100000003</v>
      </c>
      <c r="AC35" s="89">
        <v>514979.88900000002</v>
      </c>
      <c r="AD35" s="89">
        <v>492185.06199999998</v>
      </c>
      <c r="AE35" s="89">
        <v>26900</v>
      </c>
      <c r="AF35" s="89">
        <v>22580</v>
      </c>
      <c r="AG35" s="89">
        <v>30620</v>
      </c>
      <c r="AH35" s="89">
        <v>40335</v>
      </c>
      <c r="AJ35" s="40"/>
    </row>
    <row r="36" spans="1:36" s="39" customFormat="1" x14ac:dyDescent="0.35">
      <c r="A36" s="33" t="s">
        <v>116</v>
      </c>
      <c r="B36" s="34">
        <v>43648</v>
      </c>
      <c r="C36" s="29" t="s">
        <v>17</v>
      </c>
      <c r="D36" s="29" t="s">
        <v>27</v>
      </c>
      <c r="E36" s="30" t="s">
        <v>214</v>
      </c>
      <c r="F36" s="30"/>
      <c r="G36" s="30"/>
      <c r="H36" s="30"/>
      <c r="I36" s="30"/>
      <c r="J36" s="30"/>
      <c r="K36" s="30" t="s">
        <v>93</v>
      </c>
      <c r="L36" s="30" t="s">
        <v>55</v>
      </c>
      <c r="M36" s="30" t="s">
        <v>215</v>
      </c>
      <c r="N36" s="30" t="s">
        <v>216</v>
      </c>
      <c r="O36" s="88">
        <v>950.45285478000005</v>
      </c>
      <c r="P36" s="88">
        <v>180</v>
      </c>
      <c r="Q36" s="88">
        <v>0</v>
      </c>
      <c r="R36" s="88">
        <v>180</v>
      </c>
      <c r="S36" s="89">
        <v>12828</v>
      </c>
      <c r="T36" s="89">
        <v>13751</v>
      </c>
      <c r="U36" s="89">
        <v>6754</v>
      </c>
      <c r="V36" s="89">
        <v>6031</v>
      </c>
      <c r="W36" s="89">
        <v>166.559</v>
      </c>
      <c r="X36" s="89">
        <v>1865.7529999999999</v>
      </c>
      <c r="Y36" s="89">
        <v>4173.8860000000004</v>
      </c>
      <c r="Z36" s="89">
        <v>1231.604</v>
      </c>
      <c r="AA36" s="89">
        <v>20986.493999999999</v>
      </c>
      <c r="AB36" s="89">
        <v>473901.21899999998</v>
      </c>
      <c r="AC36" s="89">
        <v>1064340.827</v>
      </c>
      <c r="AD36" s="89">
        <v>316522.14600000001</v>
      </c>
      <c r="AE36" s="89">
        <v>1346600</v>
      </c>
      <c r="AF36" s="89">
        <v>1359700</v>
      </c>
      <c r="AG36" s="89">
        <v>1035900</v>
      </c>
      <c r="AH36" s="89">
        <v>1102100</v>
      </c>
      <c r="AJ36" s="40"/>
    </row>
    <row r="37" spans="1:36" s="39" customFormat="1" x14ac:dyDescent="0.35">
      <c r="A37" s="33" t="s">
        <v>116</v>
      </c>
      <c r="B37" s="34">
        <v>43733</v>
      </c>
      <c r="C37" s="29" t="s">
        <v>10</v>
      </c>
      <c r="D37" s="29" t="s">
        <v>27</v>
      </c>
      <c r="E37" s="30" t="s">
        <v>237</v>
      </c>
      <c r="F37" s="30"/>
      <c r="G37" s="30"/>
      <c r="H37" s="30"/>
      <c r="I37" s="30"/>
      <c r="J37" s="30"/>
      <c r="K37" s="30" t="s">
        <v>238</v>
      </c>
      <c r="L37" s="30" t="s">
        <v>55</v>
      </c>
      <c r="M37" s="30" t="s">
        <v>239</v>
      </c>
      <c r="N37" s="30" t="s">
        <v>240</v>
      </c>
      <c r="O37" s="88">
        <v>5250</v>
      </c>
      <c r="P37" s="88">
        <v>0</v>
      </c>
      <c r="Q37" s="88">
        <v>1968.75</v>
      </c>
      <c r="R37" s="88">
        <v>1968.75</v>
      </c>
      <c r="S37" s="89">
        <v>841</v>
      </c>
      <c r="T37" s="89">
        <v>1256</v>
      </c>
      <c r="U37" s="89">
        <v>1477</v>
      </c>
      <c r="V37" s="89">
        <v>1386</v>
      </c>
      <c r="W37" s="89">
        <v>19682.379000000001</v>
      </c>
      <c r="X37" s="89">
        <v>32133.082999999999</v>
      </c>
      <c r="Y37" s="89">
        <v>33821.326999999997</v>
      </c>
      <c r="Z37" s="89">
        <v>14566.798000000001</v>
      </c>
      <c r="AA37" s="89">
        <v>1279354.659</v>
      </c>
      <c r="AB37" s="89">
        <v>8161802.9809999997</v>
      </c>
      <c r="AC37" s="89">
        <v>8624438.2670000009</v>
      </c>
      <c r="AD37" s="89">
        <v>3743667.1359999999</v>
      </c>
      <c r="AE37" s="89">
        <v>390200</v>
      </c>
      <c r="AF37" s="89">
        <v>455600</v>
      </c>
      <c r="AG37" s="89">
        <v>501100</v>
      </c>
      <c r="AH37" s="89">
        <v>565900</v>
      </c>
      <c r="AJ37" s="40"/>
    </row>
    <row r="38" spans="1:36" s="42" customFormat="1" x14ac:dyDescent="0.35">
      <c r="A38" s="33" t="s">
        <v>34</v>
      </c>
      <c r="B38" s="34">
        <v>43507</v>
      </c>
      <c r="C38" s="29" t="s">
        <v>10</v>
      </c>
      <c r="D38" s="29" t="s">
        <v>27</v>
      </c>
      <c r="E38" s="30" t="s">
        <v>28</v>
      </c>
      <c r="F38" s="96">
        <v>20</v>
      </c>
      <c r="G38" s="30"/>
      <c r="H38" s="30"/>
      <c r="I38" s="96" t="s">
        <v>48</v>
      </c>
      <c r="J38" s="30"/>
      <c r="K38" s="30"/>
      <c r="L38" s="30" t="s">
        <v>55</v>
      </c>
      <c r="M38" s="30" t="s">
        <v>29</v>
      </c>
      <c r="N38" s="30" t="s">
        <v>30</v>
      </c>
      <c r="O38" s="88">
        <v>107.2</v>
      </c>
      <c r="P38" s="88" t="s">
        <v>14</v>
      </c>
      <c r="Q38" s="88" t="s">
        <v>14</v>
      </c>
      <c r="R38" s="88">
        <v>27.7</v>
      </c>
      <c r="S38" s="89">
        <v>45</v>
      </c>
      <c r="T38" s="89">
        <v>50</v>
      </c>
      <c r="U38" s="89">
        <v>60</v>
      </c>
      <c r="V38" s="89">
        <v>70</v>
      </c>
      <c r="W38" s="89">
        <v>26.811823561643799</v>
      </c>
      <c r="X38" s="89">
        <v>51.374273333333399</v>
      </c>
      <c r="Y38" s="89">
        <v>120.76607058139534</v>
      </c>
      <c r="Z38" s="89">
        <v>29.959622568093383</v>
      </c>
      <c r="AA38" s="89">
        <v>5871.7893599999998</v>
      </c>
      <c r="AB38" s="89">
        <v>13254.562519999999</v>
      </c>
      <c r="AC38" s="89">
        <v>31157.646209999999</v>
      </c>
      <c r="AD38" s="89">
        <v>7699.6229999999996</v>
      </c>
      <c r="AE38" s="89">
        <v>970.63599999999997</v>
      </c>
      <c r="AF38" s="89">
        <v>963.28</v>
      </c>
      <c r="AG38" s="89">
        <v>370.5</v>
      </c>
      <c r="AH38" s="89">
        <v>922.68700000000001</v>
      </c>
    </row>
    <row r="39" spans="1:36" s="42" customFormat="1" x14ac:dyDescent="0.35">
      <c r="A39" s="33" t="s">
        <v>34</v>
      </c>
      <c r="B39" s="34">
        <v>43522</v>
      </c>
      <c r="C39" s="29" t="s">
        <v>10</v>
      </c>
      <c r="D39" s="29" t="s">
        <v>11</v>
      </c>
      <c r="E39" s="30" t="s">
        <v>31</v>
      </c>
      <c r="F39" s="30">
        <v>50</v>
      </c>
      <c r="G39" s="30"/>
      <c r="H39" s="30"/>
      <c r="I39" s="30" t="s">
        <v>394</v>
      </c>
      <c r="J39" s="30"/>
      <c r="K39" s="30"/>
      <c r="L39" s="30" t="s">
        <v>55</v>
      </c>
      <c r="M39" s="30" t="s">
        <v>32</v>
      </c>
      <c r="N39" s="30" t="s">
        <v>33</v>
      </c>
      <c r="O39" s="88">
        <v>34.9</v>
      </c>
      <c r="P39" s="88" t="s">
        <v>14</v>
      </c>
      <c r="Q39" s="88" t="s">
        <v>14</v>
      </c>
      <c r="R39" s="88">
        <v>7.9</v>
      </c>
      <c r="S39" s="89">
        <v>50</v>
      </c>
      <c r="T39" s="89">
        <v>54</v>
      </c>
      <c r="U39" s="89">
        <v>53</v>
      </c>
      <c r="V39" s="89">
        <v>53</v>
      </c>
      <c r="W39" s="89">
        <v>11.516582337962999</v>
      </c>
      <c r="X39" s="89">
        <v>19.690182286821699</v>
      </c>
      <c r="Y39" s="89">
        <v>25.888585387596901</v>
      </c>
      <c r="Z39" s="89">
        <v>6.2955214007782105</v>
      </c>
      <c r="AA39" s="89">
        <v>2487.5817849999999</v>
      </c>
      <c r="AB39" s="89">
        <v>5080.0670300000002</v>
      </c>
      <c r="AC39" s="89">
        <v>6679.2550300000003</v>
      </c>
      <c r="AD39" s="89">
        <v>1617.9490000000001</v>
      </c>
      <c r="AE39" s="89">
        <v>7628.7060000000001</v>
      </c>
      <c r="AF39" s="89">
        <v>7843.0370000000003</v>
      </c>
      <c r="AG39" s="89">
        <v>10434.822</v>
      </c>
      <c r="AH39" s="89">
        <v>13034.753000000001</v>
      </c>
    </row>
    <row r="40" spans="1:36" s="42" customFormat="1" x14ac:dyDescent="0.35">
      <c r="A40" s="33" t="s">
        <v>34</v>
      </c>
      <c r="B40" s="34">
        <v>43623</v>
      </c>
      <c r="C40" s="29" t="s">
        <v>17</v>
      </c>
      <c r="D40" s="29" t="s">
        <v>27</v>
      </c>
      <c r="E40" s="30" t="s">
        <v>163</v>
      </c>
      <c r="F40" s="30">
        <v>50</v>
      </c>
      <c r="G40" s="30"/>
      <c r="H40" s="30"/>
      <c r="I40" s="30" t="s">
        <v>394</v>
      </c>
      <c r="J40" s="30"/>
      <c r="K40" s="30"/>
      <c r="L40" s="30" t="s">
        <v>55</v>
      </c>
      <c r="M40" s="30" t="s">
        <v>164</v>
      </c>
      <c r="N40" s="30" t="s">
        <v>165</v>
      </c>
      <c r="O40" s="88">
        <v>2819.0929259</v>
      </c>
      <c r="P40" s="88" t="s">
        <v>14</v>
      </c>
      <c r="Q40" s="88" t="s">
        <v>14</v>
      </c>
      <c r="R40" s="88">
        <v>370</v>
      </c>
      <c r="S40" s="89" t="s">
        <v>14</v>
      </c>
      <c r="T40" s="89" t="s">
        <v>14</v>
      </c>
      <c r="U40" s="89" t="s">
        <v>14</v>
      </c>
      <c r="V40" s="89" t="s">
        <v>14</v>
      </c>
      <c r="W40" s="89">
        <v>292.10954774319066</v>
      </c>
      <c r="X40" s="89">
        <v>273.45663501945529</v>
      </c>
      <c r="Y40" s="89">
        <v>248.64107286821707</v>
      </c>
      <c r="Z40" s="89">
        <v>196.59422568093385</v>
      </c>
      <c r="AA40" s="89">
        <v>75072.153770000004</v>
      </c>
      <c r="AB40" s="89">
        <v>70278.355200000005</v>
      </c>
      <c r="AC40" s="89">
        <v>64149.396800000002</v>
      </c>
      <c r="AD40" s="89">
        <v>50524.716</v>
      </c>
      <c r="AE40" s="89">
        <v>1283699.94617186</v>
      </c>
      <c r="AF40" s="89">
        <v>1237799.9764907099</v>
      </c>
      <c r="AG40" s="89">
        <v>1360799.98381408</v>
      </c>
      <c r="AH40" s="89">
        <v>1708699.9963535799</v>
      </c>
    </row>
    <row r="41" spans="1:36" s="42" customFormat="1" x14ac:dyDescent="0.35">
      <c r="A41" s="33" t="s">
        <v>34</v>
      </c>
      <c r="B41" s="34">
        <v>43661</v>
      </c>
      <c r="C41" s="29" t="s">
        <v>10</v>
      </c>
      <c r="D41" s="29" t="s">
        <v>11</v>
      </c>
      <c r="E41" s="30" t="s">
        <v>197</v>
      </c>
      <c r="F41" s="30">
        <v>45</v>
      </c>
      <c r="G41" s="30"/>
      <c r="H41" s="30"/>
      <c r="I41" s="30" t="s">
        <v>400</v>
      </c>
      <c r="J41" s="30"/>
      <c r="K41" s="30"/>
      <c r="L41" s="30" t="s">
        <v>55</v>
      </c>
      <c r="M41" s="30" t="s">
        <v>198</v>
      </c>
      <c r="N41" s="30" t="s">
        <v>199</v>
      </c>
      <c r="O41" s="88">
        <v>309.57683750000001</v>
      </c>
      <c r="P41" s="88" t="s">
        <v>14</v>
      </c>
      <c r="Q41" s="88" t="s">
        <v>14</v>
      </c>
      <c r="R41" s="88">
        <v>149.99999929999998</v>
      </c>
      <c r="S41" s="89" t="s">
        <v>14</v>
      </c>
      <c r="T41" s="89">
        <v>1200</v>
      </c>
      <c r="U41" s="89">
        <v>1350</v>
      </c>
      <c r="V41" s="89" t="s">
        <v>14</v>
      </c>
      <c r="W41" s="89">
        <v>848.38731836495697</v>
      </c>
      <c r="X41" s="89">
        <v>1097.06957957743</v>
      </c>
      <c r="Y41" s="89">
        <v>1523.0284446511628</v>
      </c>
      <c r="Z41" s="89">
        <v>964.98054474708169</v>
      </c>
      <c r="AA41" s="89">
        <v>99261.316248699994</v>
      </c>
      <c r="AB41" s="89">
        <v>281946.88195140002</v>
      </c>
      <c r="AC41" s="89">
        <v>392941.33872</v>
      </c>
      <c r="AD41" s="89">
        <v>248000</v>
      </c>
      <c r="AE41" s="89">
        <v>1665283</v>
      </c>
      <c r="AF41" s="89">
        <v>1823854</v>
      </c>
      <c r="AG41" s="89">
        <v>1943149</v>
      </c>
      <c r="AH41" s="89">
        <v>2070669</v>
      </c>
    </row>
    <row r="42" spans="1:36" s="42" customFormat="1" x14ac:dyDescent="0.35">
      <c r="A42" s="33" t="s">
        <v>34</v>
      </c>
      <c r="B42" s="34">
        <v>43664</v>
      </c>
      <c r="C42" s="29" t="s">
        <v>10</v>
      </c>
      <c r="D42" s="29" t="s">
        <v>11</v>
      </c>
      <c r="E42" s="30" t="s">
        <v>200</v>
      </c>
      <c r="F42" s="30">
        <v>50</v>
      </c>
      <c r="G42" s="30"/>
      <c r="H42" s="30"/>
      <c r="I42" s="30" t="s">
        <v>394</v>
      </c>
      <c r="J42" s="30"/>
      <c r="K42" s="30"/>
      <c r="L42" s="30" t="s">
        <v>55</v>
      </c>
      <c r="M42" s="30" t="s">
        <v>201</v>
      </c>
      <c r="N42" s="30" t="s">
        <v>202</v>
      </c>
      <c r="O42" s="88">
        <v>14.404563899999999</v>
      </c>
      <c r="P42" s="88" t="s">
        <v>14</v>
      </c>
      <c r="Q42" s="88" t="s">
        <v>14</v>
      </c>
      <c r="R42" s="88">
        <v>5.9999984999999993</v>
      </c>
      <c r="S42" s="89" t="s">
        <v>14</v>
      </c>
      <c r="T42" s="89" t="s">
        <v>14</v>
      </c>
      <c r="U42" s="89" t="s">
        <v>14</v>
      </c>
      <c r="V42" s="89">
        <v>135</v>
      </c>
      <c r="W42" s="89">
        <v>4.7206336196581198</v>
      </c>
      <c r="X42" s="89">
        <v>9.3224137315175106</v>
      </c>
      <c r="Y42" s="89">
        <v>3.5174324031007753</v>
      </c>
      <c r="Z42" s="89">
        <v>6.5234824902723743</v>
      </c>
      <c r="AA42" s="89">
        <v>552.31413350000003</v>
      </c>
      <c r="AB42" s="89">
        <v>2395.8603290000001</v>
      </c>
      <c r="AC42" s="89">
        <v>907.49756000000002</v>
      </c>
      <c r="AD42" s="89">
        <v>1676.5350000000001</v>
      </c>
      <c r="AE42" s="89" t="s">
        <v>14</v>
      </c>
      <c r="AF42" s="89" t="s">
        <v>14</v>
      </c>
      <c r="AG42" s="89" t="s">
        <v>14</v>
      </c>
      <c r="AH42" s="89">
        <v>14087</v>
      </c>
    </row>
    <row r="43" spans="1:36" s="42" customFormat="1" x14ac:dyDescent="0.35">
      <c r="A43" s="33" t="s">
        <v>34</v>
      </c>
      <c r="B43" s="34">
        <v>43671</v>
      </c>
      <c r="C43" s="29" t="s">
        <v>17</v>
      </c>
      <c r="D43" s="29" t="s">
        <v>11</v>
      </c>
      <c r="E43" s="30" t="s">
        <v>203</v>
      </c>
      <c r="F43" s="30">
        <v>40</v>
      </c>
      <c r="G43" s="30"/>
      <c r="H43" s="30"/>
      <c r="I43" s="30" t="s">
        <v>54</v>
      </c>
      <c r="J43" s="30"/>
      <c r="K43" s="30"/>
      <c r="L43" s="30" t="s">
        <v>55</v>
      </c>
      <c r="M43" s="30" t="s">
        <v>204</v>
      </c>
      <c r="N43" s="30" t="s">
        <v>205</v>
      </c>
      <c r="O43" s="88">
        <v>20</v>
      </c>
      <c r="P43" s="88" t="s">
        <v>14</v>
      </c>
      <c r="Q43" s="88" t="s">
        <v>14</v>
      </c>
      <c r="R43" s="88">
        <v>2.5</v>
      </c>
      <c r="S43" s="89" t="s">
        <v>14</v>
      </c>
      <c r="T43" s="89" t="s">
        <v>14</v>
      </c>
      <c r="U43" s="89" t="s">
        <v>14</v>
      </c>
      <c r="V43" s="89" t="s">
        <v>14</v>
      </c>
      <c r="W43" s="89">
        <v>0.18609999999999999</v>
      </c>
      <c r="X43" s="89">
        <v>3.8552499999999998</v>
      </c>
      <c r="Y43" s="89">
        <v>0.84763391472868221</v>
      </c>
      <c r="Z43" s="89">
        <v>0.12879097276264592</v>
      </c>
      <c r="AA43" s="89">
        <v>0.55830000000000002</v>
      </c>
      <c r="AB43" s="89">
        <v>23.131499999999999</v>
      </c>
      <c r="AC43" s="89">
        <v>218.68955</v>
      </c>
      <c r="AD43" s="89">
        <v>33.09928</v>
      </c>
      <c r="AE43" s="89" t="s">
        <v>14</v>
      </c>
      <c r="AF43" s="89" t="s">
        <v>14</v>
      </c>
      <c r="AG43" s="89" t="s">
        <v>14</v>
      </c>
      <c r="AH43" s="89" t="s">
        <v>14</v>
      </c>
    </row>
    <row r="44" spans="1:36" s="42" customFormat="1" x14ac:dyDescent="0.35">
      <c r="A44" s="33" t="s">
        <v>34</v>
      </c>
      <c r="B44" s="34">
        <v>43742</v>
      </c>
      <c r="C44" s="29" t="s">
        <v>10</v>
      </c>
      <c r="D44" s="29" t="s">
        <v>27</v>
      </c>
      <c r="E44" s="30" t="s">
        <v>241</v>
      </c>
      <c r="F44" s="30">
        <v>50</v>
      </c>
      <c r="G44" s="30"/>
      <c r="H44" s="30"/>
      <c r="I44" s="30" t="s">
        <v>394</v>
      </c>
      <c r="J44" s="30"/>
      <c r="K44" s="30"/>
      <c r="L44" s="30" t="s">
        <v>55</v>
      </c>
      <c r="M44" s="30" t="s">
        <v>242</v>
      </c>
      <c r="N44" s="30" t="s">
        <v>243</v>
      </c>
      <c r="O44" s="88">
        <v>3196.636434</v>
      </c>
      <c r="P44" s="88" t="s">
        <v>14</v>
      </c>
      <c r="Q44" s="88" t="s">
        <v>14</v>
      </c>
      <c r="R44" s="88">
        <v>888.32211299999994</v>
      </c>
      <c r="S44" s="89" t="s">
        <v>14</v>
      </c>
      <c r="T44" s="89" t="s">
        <v>14</v>
      </c>
      <c r="U44" s="89" t="s">
        <v>14</v>
      </c>
      <c r="V44" s="89" t="s">
        <v>14</v>
      </c>
      <c r="W44" s="89">
        <v>1554.7457711475399</v>
      </c>
      <c r="X44" s="89">
        <v>1349.6957916860499</v>
      </c>
      <c r="Y44" s="89">
        <v>2613.4225694573643</v>
      </c>
      <c r="Z44" s="89">
        <v>2933.8521400778209</v>
      </c>
      <c r="AA44" s="89">
        <v>94839.492040000099</v>
      </c>
      <c r="AB44" s="89">
        <v>348221.51425499999</v>
      </c>
      <c r="AC44" s="89">
        <v>674263.02292000002</v>
      </c>
      <c r="AD44" s="89">
        <v>754000</v>
      </c>
      <c r="AE44" s="89">
        <v>2585900</v>
      </c>
      <c r="AF44" s="89">
        <v>2535900</v>
      </c>
      <c r="AG44" s="89">
        <v>2674000</v>
      </c>
      <c r="AH44" s="89">
        <v>3351500</v>
      </c>
    </row>
    <row r="45" spans="1:36" s="42" customFormat="1" x14ac:dyDescent="0.35">
      <c r="A45" s="33" t="s">
        <v>34</v>
      </c>
      <c r="B45" s="34">
        <v>43747</v>
      </c>
      <c r="C45" s="29" t="s">
        <v>10</v>
      </c>
      <c r="D45" s="29" t="s">
        <v>27</v>
      </c>
      <c r="E45" s="30" t="s">
        <v>244</v>
      </c>
      <c r="F45" s="30">
        <v>60</v>
      </c>
      <c r="G45" s="30"/>
      <c r="H45" s="30"/>
      <c r="I45" s="30" t="s">
        <v>58</v>
      </c>
      <c r="J45" s="30"/>
      <c r="K45" s="30"/>
      <c r="L45" s="30" t="s">
        <v>55</v>
      </c>
      <c r="M45" s="30" t="s">
        <v>245</v>
      </c>
      <c r="N45" s="30" t="s">
        <v>246</v>
      </c>
      <c r="O45" s="88">
        <v>121.829092</v>
      </c>
      <c r="P45" s="88" t="s">
        <v>14</v>
      </c>
      <c r="Q45" s="88" t="s">
        <v>14</v>
      </c>
      <c r="R45" s="88">
        <v>35</v>
      </c>
      <c r="S45" s="89">
        <v>97</v>
      </c>
      <c r="T45" s="89">
        <v>53</v>
      </c>
      <c r="U45" s="89">
        <v>53</v>
      </c>
      <c r="V45" s="89">
        <v>53</v>
      </c>
      <c r="W45" s="89">
        <v>80.692662931034505</v>
      </c>
      <c r="X45" s="89">
        <v>105.590815988372</v>
      </c>
      <c r="Y45" s="89">
        <v>97.865417480620152</v>
      </c>
      <c r="Z45" s="89">
        <v>64.158669260700378</v>
      </c>
      <c r="AA45" s="89">
        <v>4680.1744500000004</v>
      </c>
      <c r="AB45" s="89">
        <v>27242.430525</v>
      </c>
      <c r="AC45" s="89">
        <v>25249.277709999998</v>
      </c>
      <c r="AD45" s="89">
        <v>16488.777999999998</v>
      </c>
      <c r="AE45" s="89">
        <v>490</v>
      </c>
      <c r="AF45" s="89">
        <v>363</v>
      </c>
      <c r="AG45" s="89">
        <v>363</v>
      </c>
      <c r="AH45" s="89" t="s">
        <v>14</v>
      </c>
    </row>
    <row r="46" spans="1:36" s="42" customFormat="1" x14ac:dyDescent="0.35">
      <c r="A46" s="33" t="s">
        <v>34</v>
      </c>
      <c r="B46" s="34">
        <v>43759</v>
      </c>
      <c r="C46" s="29" t="s">
        <v>10</v>
      </c>
      <c r="D46" s="29" t="s">
        <v>11</v>
      </c>
      <c r="E46" s="30" t="s">
        <v>247</v>
      </c>
      <c r="F46" s="30">
        <v>50</v>
      </c>
      <c r="G46" s="30"/>
      <c r="H46" s="30"/>
      <c r="I46" s="30" t="s">
        <v>394</v>
      </c>
      <c r="J46" s="30"/>
      <c r="K46" s="30"/>
      <c r="L46" s="30" t="s">
        <v>55</v>
      </c>
      <c r="M46" s="30" t="s">
        <v>248</v>
      </c>
      <c r="N46" s="30" t="s">
        <v>249</v>
      </c>
      <c r="O46" s="88">
        <v>236.309112</v>
      </c>
      <c r="P46" s="88" t="s">
        <v>14</v>
      </c>
      <c r="Q46" s="88" t="s">
        <v>14</v>
      </c>
      <c r="R46" s="88">
        <v>65.431008000000006</v>
      </c>
      <c r="S46" s="89">
        <v>16</v>
      </c>
      <c r="T46" s="89" t="s">
        <v>14</v>
      </c>
      <c r="U46" s="89" t="s">
        <v>14</v>
      </c>
      <c r="V46" s="89">
        <v>43</v>
      </c>
      <c r="W46" s="89">
        <v>179.13223260000001</v>
      </c>
      <c r="X46" s="89">
        <v>107.68479268527101</v>
      </c>
      <c r="Y46" s="89">
        <v>211.29264593023257</v>
      </c>
      <c r="Z46" s="89">
        <v>126.3285719844358</v>
      </c>
      <c r="AA46" s="89">
        <v>8956.6116299999994</v>
      </c>
      <c r="AB46" s="89">
        <v>27782.676512800001</v>
      </c>
      <c r="AC46" s="89">
        <v>54513.502650000002</v>
      </c>
      <c r="AD46" s="89">
        <v>32466.442999999999</v>
      </c>
      <c r="AE46" s="89">
        <v>620</v>
      </c>
      <c r="AF46" s="89">
        <v>504</v>
      </c>
      <c r="AG46" s="89">
        <v>2380</v>
      </c>
      <c r="AH46" s="89">
        <v>2219</v>
      </c>
    </row>
    <row r="47" spans="1:36" s="42" customFormat="1" x14ac:dyDescent="0.35">
      <c r="A47" s="33" t="s">
        <v>34</v>
      </c>
      <c r="B47" s="34">
        <v>43789</v>
      </c>
      <c r="C47" s="29" t="s">
        <v>10</v>
      </c>
      <c r="D47" s="29" t="s">
        <v>11</v>
      </c>
      <c r="E47" s="30" t="s">
        <v>281</v>
      </c>
      <c r="F47" s="30">
        <v>60</v>
      </c>
      <c r="G47" s="30"/>
      <c r="H47" s="30"/>
      <c r="I47" s="30" t="s">
        <v>58</v>
      </c>
      <c r="J47" s="30"/>
      <c r="K47" s="30"/>
      <c r="L47" s="30" t="s">
        <v>55</v>
      </c>
      <c r="M47" s="30" t="s">
        <v>282</v>
      </c>
      <c r="N47" s="30" t="s">
        <v>283</v>
      </c>
      <c r="O47" s="88">
        <v>15.799993600000001</v>
      </c>
      <c r="P47" s="88" t="s">
        <v>14</v>
      </c>
      <c r="Q47" s="88" t="s">
        <v>14</v>
      </c>
      <c r="R47" s="88">
        <v>5.9999973999999998</v>
      </c>
      <c r="S47" s="89" t="s">
        <v>14</v>
      </c>
      <c r="T47" s="89">
        <v>10.55</v>
      </c>
      <c r="U47" s="89">
        <v>10.55</v>
      </c>
      <c r="V47" s="89" t="s">
        <v>14</v>
      </c>
      <c r="W47" s="89">
        <v>360.79433989285701</v>
      </c>
      <c r="X47" s="89">
        <v>55.788304806201602</v>
      </c>
      <c r="Y47" s="89">
        <v>54.011708875968999</v>
      </c>
      <c r="Z47" s="89">
        <v>29.675486381322955</v>
      </c>
      <c r="AA47" s="89">
        <v>10102.241517</v>
      </c>
      <c r="AB47" s="89">
        <v>14393.38264</v>
      </c>
      <c r="AC47" s="89">
        <v>13935.02089</v>
      </c>
      <c r="AD47" s="89">
        <v>7626.5999999999995</v>
      </c>
      <c r="AE47" s="89">
        <v>7230.6059999999998</v>
      </c>
      <c r="AF47" s="89">
        <v>7701.2749999999996</v>
      </c>
      <c r="AG47" s="89">
        <v>7701.2749999999996</v>
      </c>
      <c r="AH47" s="89">
        <v>10580.873</v>
      </c>
    </row>
    <row r="48" spans="1:36" s="42" customFormat="1" x14ac:dyDescent="0.35">
      <c r="A48" s="33" t="s">
        <v>34</v>
      </c>
      <c r="B48" s="34">
        <v>43790</v>
      </c>
      <c r="C48" s="29" t="s">
        <v>10</v>
      </c>
      <c r="D48" s="29" t="s">
        <v>27</v>
      </c>
      <c r="E48" s="29" t="s">
        <v>284</v>
      </c>
      <c r="F48" s="30">
        <v>40</v>
      </c>
      <c r="G48" s="30"/>
      <c r="H48" s="30"/>
      <c r="I48" s="30" t="s">
        <v>54</v>
      </c>
      <c r="J48" s="30"/>
      <c r="K48" s="29"/>
      <c r="L48" s="29" t="s">
        <v>55</v>
      </c>
      <c r="M48" s="29" t="s">
        <v>285</v>
      </c>
      <c r="N48" s="29" t="s">
        <v>286</v>
      </c>
      <c r="O48" s="67">
        <v>3724.5</v>
      </c>
      <c r="P48" s="67" t="s">
        <v>14</v>
      </c>
      <c r="Q48" s="67" t="s">
        <v>14</v>
      </c>
      <c r="R48" s="67">
        <v>1600.1104029999999</v>
      </c>
      <c r="S48" s="68">
        <v>2652</v>
      </c>
      <c r="T48" s="68">
        <v>2611</v>
      </c>
      <c r="U48" s="68">
        <v>2732</v>
      </c>
      <c r="V48" s="68">
        <v>3082</v>
      </c>
      <c r="W48" s="68">
        <v>24307.711435555499</v>
      </c>
      <c r="X48" s="68">
        <v>9731.1054867209295</v>
      </c>
      <c r="Y48" s="68">
        <v>10270.087201162791</v>
      </c>
      <c r="Z48" s="68">
        <v>7081.7120622568091</v>
      </c>
      <c r="AA48" s="68">
        <v>656308.20875999995</v>
      </c>
      <c r="AB48" s="68">
        <v>2510625.215574</v>
      </c>
      <c r="AC48" s="68">
        <v>2649682.4978999998</v>
      </c>
      <c r="AD48" s="68">
        <v>1820000</v>
      </c>
      <c r="AE48" s="68">
        <v>1955600</v>
      </c>
      <c r="AF48" s="68">
        <v>1919600</v>
      </c>
      <c r="AG48" s="68">
        <v>2255600</v>
      </c>
      <c r="AH48" s="68">
        <v>2461100</v>
      </c>
    </row>
    <row r="49" spans="1:34" s="42" customFormat="1" x14ac:dyDescent="0.35">
      <c r="A49" s="33" t="s">
        <v>34</v>
      </c>
      <c r="B49" s="34">
        <v>43803</v>
      </c>
      <c r="C49" s="29" t="s">
        <v>10</v>
      </c>
      <c r="D49" s="29" t="s">
        <v>11</v>
      </c>
      <c r="E49" s="29" t="s">
        <v>302</v>
      </c>
      <c r="F49" s="41"/>
      <c r="G49" s="29"/>
      <c r="H49" s="29"/>
      <c r="I49" s="41"/>
      <c r="J49" s="29"/>
      <c r="K49" s="29"/>
      <c r="L49" s="29" t="s">
        <v>55</v>
      </c>
      <c r="M49" s="29" t="s">
        <v>303</v>
      </c>
      <c r="N49" s="29" t="s">
        <v>417</v>
      </c>
      <c r="O49" s="67">
        <v>39.692832320000001</v>
      </c>
      <c r="P49" s="67" t="s">
        <v>14</v>
      </c>
      <c r="Q49" s="67" t="s">
        <v>14</v>
      </c>
      <c r="R49" s="67">
        <v>7.99999708</v>
      </c>
      <c r="S49" s="68" t="s">
        <v>14</v>
      </c>
      <c r="T49" s="68" t="s">
        <v>14</v>
      </c>
      <c r="U49" s="68">
        <v>2902</v>
      </c>
      <c r="V49" s="68" t="s">
        <v>14</v>
      </c>
      <c r="W49" s="68">
        <v>49.0938983333333</v>
      </c>
      <c r="X49" s="68">
        <v>6.61834259689922</v>
      </c>
      <c r="Y49" s="68">
        <v>4.3204808914728687</v>
      </c>
      <c r="Z49" s="68">
        <v>2.0187789883268481</v>
      </c>
      <c r="AA49" s="68">
        <v>883.69016999999997</v>
      </c>
      <c r="AB49" s="68">
        <v>1707.5323900000001</v>
      </c>
      <c r="AC49" s="68">
        <v>1114.68407</v>
      </c>
      <c r="AD49" s="68">
        <v>518.82619999999997</v>
      </c>
      <c r="AE49" s="68">
        <v>164542</v>
      </c>
      <c r="AF49" s="68">
        <v>123341</v>
      </c>
      <c r="AG49" s="68">
        <v>155590</v>
      </c>
      <c r="AH49" s="68">
        <v>171400</v>
      </c>
    </row>
    <row r="50" spans="1:34" s="44" customFormat="1" x14ac:dyDescent="0.35">
      <c r="A50" s="36" t="s">
        <v>259</v>
      </c>
      <c r="B50" s="37">
        <v>43486</v>
      </c>
      <c r="C50" s="30" t="s">
        <v>17</v>
      </c>
      <c r="D50" s="30" t="s">
        <v>11</v>
      </c>
      <c r="E50" s="30" t="s">
        <v>18</v>
      </c>
      <c r="F50" s="43"/>
      <c r="G50" s="30"/>
      <c r="H50" s="30"/>
      <c r="I50" s="41"/>
      <c r="J50" s="30"/>
      <c r="K50" s="30"/>
      <c r="L50" s="30" t="s">
        <v>20</v>
      </c>
      <c r="M50" s="29" t="s">
        <v>21</v>
      </c>
      <c r="N50" s="29" t="s">
        <v>22</v>
      </c>
      <c r="O50" s="67">
        <v>12</v>
      </c>
      <c r="P50" s="67">
        <v>13.1</v>
      </c>
      <c r="Q50" s="67">
        <v>0</v>
      </c>
      <c r="R50" s="67">
        <v>13.1</v>
      </c>
      <c r="S50" s="68">
        <v>303</v>
      </c>
      <c r="T50" s="68" t="s">
        <v>14</v>
      </c>
      <c r="U50" s="68" t="s">
        <v>14</v>
      </c>
      <c r="V50" s="68" t="s">
        <v>14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53236</v>
      </c>
      <c r="AF50" s="68">
        <v>43677</v>
      </c>
      <c r="AG50" s="68" t="s">
        <v>14</v>
      </c>
      <c r="AH50" s="68">
        <f>44750*0.931701</f>
        <v>41693.619749999998</v>
      </c>
    </row>
    <row r="51" spans="1:34" s="44" customFormat="1" x14ac:dyDescent="0.35">
      <c r="A51" s="77" t="s">
        <v>259</v>
      </c>
      <c r="B51" s="78">
        <v>43536</v>
      </c>
      <c r="C51" s="65" t="s">
        <v>17</v>
      </c>
      <c r="D51" s="65" t="s">
        <v>27</v>
      </c>
      <c r="E51" s="65" t="s">
        <v>423</v>
      </c>
      <c r="F51" s="65"/>
      <c r="G51" s="65">
        <v>10</v>
      </c>
      <c r="H51" s="65"/>
      <c r="I51" s="65" t="s">
        <v>58</v>
      </c>
      <c r="J51" s="65"/>
      <c r="K51" s="65"/>
      <c r="L51" s="65" t="s">
        <v>55</v>
      </c>
      <c r="M51" s="64" t="s">
        <v>59</v>
      </c>
      <c r="N51" s="64" t="s">
        <v>60</v>
      </c>
      <c r="O51" s="70">
        <v>23.7</v>
      </c>
      <c r="P51" s="70">
        <v>0</v>
      </c>
      <c r="Q51" s="69">
        <v>25.9</v>
      </c>
      <c r="R51" s="69">
        <v>25.9</v>
      </c>
      <c r="S51" s="71">
        <v>7</v>
      </c>
      <c r="T51" s="71">
        <v>7</v>
      </c>
      <c r="U51" s="71">
        <v>9</v>
      </c>
      <c r="V51" s="71" t="s">
        <v>424</v>
      </c>
      <c r="W51" s="71">
        <v>0</v>
      </c>
      <c r="X51" s="71">
        <v>0</v>
      </c>
      <c r="Y51" s="71">
        <v>0</v>
      </c>
      <c r="Z51" s="71" t="s">
        <v>424</v>
      </c>
      <c r="AA51" s="71">
        <v>0</v>
      </c>
      <c r="AB51" s="71">
        <v>0</v>
      </c>
      <c r="AC51" s="71">
        <v>0</v>
      </c>
      <c r="AD51" s="71" t="s">
        <v>424</v>
      </c>
      <c r="AE51" s="71">
        <v>155</v>
      </c>
      <c r="AF51" s="71">
        <v>47</v>
      </c>
      <c r="AG51" s="71">
        <v>165.01166277907365</v>
      </c>
      <c r="AH51" s="71" t="s">
        <v>424</v>
      </c>
    </row>
    <row r="52" spans="1:34" s="44" customFormat="1" x14ac:dyDescent="0.35">
      <c r="A52" s="36" t="s">
        <v>259</v>
      </c>
      <c r="B52" s="37">
        <v>43612</v>
      </c>
      <c r="C52" s="30" t="s">
        <v>10</v>
      </c>
      <c r="D52" s="30" t="s">
        <v>11</v>
      </c>
      <c r="E52" s="30" t="s">
        <v>103</v>
      </c>
      <c r="F52" s="30"/>
      <c r="G52" s="30"/>
      <c r="H52" s="30"/>
      <c r="I52" s="30"/>
      <c r="J52" s="30"/>
      <c r="K52" s="30"/>
      <c r="L52" s="30" t="s">
        <v>55</v>
      </c>
      <c r="M52" s="29" t="s">
        <v>14</v>
      </c>
      <c r="N52" s="29" t="s">
        <v>104</v>
      </c>
      <c r="O52" s="67">
        <v>23.741070400000002</v>
      </c>
      <c r="P52" s="67">
        <v>0</v>
      </c>
      <c r="Q52" s="72">
        <v>23.03</v>
      </c>
      <c r="R52" s="72">
        <v>23.03</v>
      </c>
      <c r="S52" s="68">
        <v>1464</v>
      </c>
      <c r="T52" s="68" t="s">
        <v>14</v>
      </c>
      <c r="U52" s="68">
        <v>1533</v>
      </c>
      <c r="V52" s="68">
        <v>1856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1750230.1933189</v>
      </c>
      <c r="AF52" s="68" t="s">
        <v>14</v>
      </c>
      <c r="AG52" s="68">
        <v>2544768.1734585231</v>
      </c>
      <c r="AH52" s="68">
        <f>1813900*1.00723</f>
        <v>1827014.4970000002</v>
      </c>
    </row>
    <row r="53" spans="1:34" s="44" customFormat="1" x14ac:dyDescent="0.35">
      <c r="A53" s="36" t="s">
        <v>259</v>
      </c>
      <c r="B53" s="37">
        <v>43711</v>
      </c>
      <c r="C53" s="30" t="s">
        <v>10</v>
      </c>
      <c r="D53" s="30" t="s">
        <v>11</v>
      </c>
      <c r="E53" s="30" t="s">
        <v>232</v>
      </c>
      <c r="F53" s="30"/>
      <c r="G53" s="30"/>
      <c r="H53" s="30"/>
      <c r="I53" s="30"/>
      <c r="J53" s="30"/>
      <c r="K53" s="30"/>
      <c r="L53" s="30" t="s">
        <v>55</v>
      </c>
      <c r="M53" s="29" t="s">
        <v>14</v>
      </c>
      <c r="N53" s="29" t="s">
        <v>233</v>
      </c>
      <c r="O53" s="67">
        <v>36.299999999999997</v>
      </c>
      <c r="P53" s="67">
        <v>0</v>
      </c>
      <c r="Q53" s="72">
        <v>45.46</v>
      </c>
      <c r="R53" s="72">
        <v>45.46</v>
      </c>
      <c r="S53" s="68">
        <v>1464</v>
      </c>
      <c r="T53" s="68" t="s">
        <v>14</v>
      </c>
      <c r="U53" s="68">
        <v>1573</v>
      </c>
      <c r="V53" s="68">
        <v>1856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1750230.1933189</v>
      </c>
      <c r="AF53" s="68" t="s">
        <v>14</v>
      </c>
      <c r="AG53" s="68">
        <v>2544768.1734585231</v>
      </c>
      <c r="AH53" s="68">
        <f>1813900*1.00723</f>
        <v>1827014.4970000002</v>
      </c>
    </row>
    <row r="54" spans="1:34" s="44" customFormat="1" x14ac:dyDescent="0.35">
      <c r="A54" s="36" t="s">
        <v>259</v>
      </c>
      <c r="B54" s="37">
        <v>43812</v>
      </c>
      <c r="C54" s="30" t="s">
        <v>17</v>
      </c>
      <c r="D54" s="30" t="s">
        <v>11</v>
      </c>
      <c r="E54" s="30" t="s">
        <v>296</v>
      </c>
      <c r="F54" s="29">
        <v>50</v>
      </c>
      <c r="G54" s="29"/>
      <c r="H54" s="29"/>
      <c r="I54" s="29" t="s">
        <v>394</v>
      </c>
      <c r="J54" s="30"/>
      <c r="K54" s="30"/>
      <c r="L54" s="30" t="s">
        <v>55</v>
      </c>
      <c r="M54" s="29" t="s">
        <v>297</v>
      </c>
      <c r="N54" s="29" t="s">
        <v>298</v>
      </c>
      <c r="O54" s="67">
        <v>72.191803199999995</v>
      </c>
      <c r="P54" s="67">
        <v>72.5</v>
      </c>
      <c r="Q54" s="72">
        <v>0</v>
      </c>
      <c r="R54" s="72">
        <v>72.5</v>
      </c>
      <c r="S54" s="68">
        <v>9912</v>
      </c>
      <c r="T54" s="68">
        <v>10252</v>
      </c>
      <c r="U54" s="68">
        <v>12771</v>
      </c>
      <c r="V54" s="68">
        <v>16500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688196</v>
      </c>
      <c r="AF54" s="68">
        <v>664294</v>
      </c>
      <c r="AG54" s="68">
        <v>910273.26322498405</v>
      </c>
      <c r="AH54" s="68">
        <f>53757171*0.0303858</f>
        <v>1633454.6465718001</v>
      </c>
    </row>
    <row r="55" spans="1:34" s="44" customFormat="1" x14ac:dyDescent="0.35">
      <c r="A55" s="36" t="s">
        <v>259</v>
      </c>
      <c r="B55" s="37">
        <v>43816</v>
      </c>
      <c r="C55" s="30" t="s">
        <v>10</v>
      </c>
      <c r="D55" s="30" t="s">
        <v>11</v>
      </c>
      <c r="E55" s="30" t="s">
        <v>299</v>
      </c>
      <c r="F55" s="30">
        <v>75</v>
      </c>
      <c r="G55" s="30"/>
      <c r="H55" s="30"/>
      <c r="I55" s="30" t="s">
        <v>401</v>
      </c>
      <c r="J55" s="30"/>
      <c r="K55" s="30"/>
      <c r="L55" s="30" t="s">
        <v>55</v>
      </c>
      <c r="M55" s="29" t="s">
        <v>300</v>
      </c>
      <c r="N55" s="29" t="s">
        <v>301</v>
      </c>
      <c r="O55" s="67">
        <v>41.632054799999999</v>
      </c>
      <c r="P55" s="67">
        <v>0</v>
      </c>
      <c r="Q55" s="72">
        <v>121.29</v>
      </c>
      <c r="R55" s="72">
        <v>121.29</v>
      </c>
      <c r="S55" s="68">
        <v>21</v>
      </c>
      <c r="T55" s="68">
        <v>20</v>
      </c>
      <c r="U55" s="68">
        <v>0</v>
      </c>
      <c r="V55" s="68">
        <v>12</v>
      </c>
      <c r="W55" s="68">
        <v>0</v>
      </c>
      <c r="X55" s="68">
        <v>16.237965497382</v>
      </c>
      <c r="Y55" s="68">
        <v>12.848764319248</v>
      </c>
      <c r="Z55" s="72">
        <v>13.909705276381001</v>
      </c>
      <c r="AA55" s="68">
        <v>0</v>
      </c>
      <c r="AB55" s="68">
        <v>3101.4514100000001</v>
      </c>
      <c r="AC55" s="68">
        <v>2736.7867999999999</v>
      </c>
      <c r="AD55" s="79">
        <v>2768.0313500000002</v>
      </c>
      <c r="AE55" s="68">
        <v>2846</v>
      </c>
      <c r="AF55" s="68">
        <v>2517</v>
      </c>
      <c r="AG55" s="68">
        <v>2425</v>
      </c>
      <c r="AH55" s="68">
        <v>3157</v>
      </c>
    </row>
    <row r="56" spans="1:34" s="47" customFormat="1" x14ac:dyDescent="0.35">
      <c r="A56" s="32" t="s">
        <v>260</v>
      </c>
      <c r="B56" s="45">
        <v>43511</v>
      </c>
      <c r="C56" s="31" t="s">
        <v>10</v>
      </c>
      <c r="D56" s="31" t="s">
        <v>27</v>
      </c>
      <c r="E56" s="31" t="s">
        <v>35</v>
      </c>
      <c r="F56" s="31">
        <v>10</v>
      </c>
      <c r="G56" s="31">
        <v>45</v>
      </c>
      <c r="H56" s="31"/>
      <c r="I56" s="46" t="s">
        <v>13</v>
      </c>
      <c r="J56" s="31" t="s">
        <v>19</v>
      </c>
      <c r="K56" s="31"/>
      <c r="L56" s="30" t="s">
        <v>55</v>
      </c>
      <c r="M56" s="31" t="s">
        <v>36</v>
      </c>
      <c r="N56" s="31" t="s">
        <v>37</v>
      </c>
      <c r="O56" s="72">
        <v>112</v>
      </c>
      <c r="P56" s="72">
        <v>0</v>
      </c>
      <c r="Q56" s="72">
        <v>48.9</v>
      </c>
      <c r="R56" s="72">
        <v>48.9</v>
      </c>
      <c r="S56" s="68">
        <v>60</v>
      </c>
      <c r="T56" s="68">
        <v>61</v>
      </c>
      <c r="U56" s="68">
        <v>62</v>
      </c>
      <c r="V56" s="68">
        <v>59</v>
      </c>
      <c r="W56" s="68">
        <v>45.049264226190473</v>
      </c>
      <c r="X56" s="68">
        <v>24</v>
      </c>
      <c r="Y56" s="68">
        <v>26</v>
      </c>
      <c r="Z56" s="68">
        <v>19</v>
      </c>
      <c r="AA56" s="68">
        <v>7568.27639</v>
      </c>
      <c r="AB56" s="68">
        <v>3478.94</v>
      </c>
      <c r="AC56" s="68">
        <v>3887</v>
      </c>
      <c r="AD56" s="68">
        <v>1826</v>
      </c>
      <c r="AE56" s="68">
        <v>22430</v>
      </c>
      <c r="AF56" s="68">
        <v>23977</v>
      </c>
      <c r="AG56" s="68">
        <v>25300</v>
      </c>
      <c r="AH56" s="68">
        <v>25800</v>
      </c>
    </row>
    <row r="57" spans="1:34" s="47" customFormat="1" x14ac:dyDescent="0.35">
      <c r="A57" s="32" t="s">
        <v>331</v>
      </c>
      <c r="B57" s="45">
        <v>43468</v>
      </c>
      <c r="C57" s="31" t="s">
        <v>10</v>
      </c>
      <c r="D57" s="31" t="s">
        <v>11</v>
      </c>
      <c r="E57" s="31" t="s">
        <v>23</v>
      </c>
      <c r="F57" s="31">
        <v>10</v>
      </c>
      <c r="G57" s="31"/>
      <c r="H57" s="31"/>
      <c r="I57" s="46" t="s">
        <v>13</v>
      </c>
      <c r="J57" s="31"/>
      <c r="K57" s="31"/>
      <c r="L57" s="29" t="s">
        <v>55</v>
      </c>
      <c r="M57" s="31" t="s">
        <v>24</v>
      </c>
      <c r="N57" s="31" t="s">
        <v>25</v>
      </c>
      <c r="O57" s="72">
        <v>8.6</v>
      </c>
      <c r="P57" s="72">
        <v>1.5</v>
      </c>
      <c r="Q57" s="72">
        <v>0</v>
      </c>
      <c r="R57" s="72">
        <v>1.5</v>
      </c>
      <c r="S57" s="68">
        <v>19</v>
      </c>
      <c r="T57" s="68">
        <v>16</v>
      </c>
      <c r="U57" s="68">
        <v>16</v>
      </c>
      <c r="V57" s="68">
        <v>17</v>
      </c>
      <c r="W57" s="68">
        <v>83.350136493023996</v>
      </c>
      <c r="X57" s="68">
        <v>78.917329799342696</v>
      </c>
      <c r="Y57" s="68">
        <v>44.8904920075178</v>
      </c>
      <c r="Z57" s="68">
        <v>27.984840150427399</v>
      </c>
      <c r="AA57" s="68">
        <v>20837.534123255999</v>
      </c>
      <c r="AB57" s="68">
        <v>19808.249779635</v>
      </c>
      <c r="AC57" s="68">
        <v>11357.294477902</v>
      </c>
      <c r="AD57" s="68">
        <v>7136.1342383589999</v>
      </c>
      <c r="AE57" s="68">
        <v>266.67</v>
      </c>
      <c r="AF57" s="57">
        <v>361.21911073427162</v>
      </c>
      <c r="AG57" s="57">
        <v>373.30255702813218</v>
      </c>
      <c r="AH57" s="57">
        <v>1863.1085306990001</v>
      </c>
    </row>
    <row r="58" spans="1:34" s="47" customFormat="1" x14ac:dyDescent="0.35">
      <c r="A58" s="32" t="s">
        <v>331</v>
      </c>
      <c r="B58" s="45">
        <v>43511</v>
      </c>
      <c r="C58" s="31" t="s">
        <v>10</v>
      </c>
      <c r="D58" s="31" t="s">
        <v>11</v>
      </c>
      <c r="E58" s="31" t="s">
        <v>38</v>
      </c>
      <c r="F58" s="31">
        <v>10</v>
      </c>
      <c r="G58" s="31"/>
      <c r="H58" s="31"/>
      <c r="I58" s="46" t="s">
        <v>13</v>
      </c>
      <c r="J58" s="31"/>
      <c r="K58" s="31"/>
      <c r="L58" s="29" t="s">
        <v>55</v>
      </c>
      <c r="M58" s="31" t="s">
        <v>39</v>
      </c>
      <c r="N58" s="31" t="s">
        <v>40</v>
      </c>
      <c r="O58" s="72">
        <v>34.9</v>
      </c>
      <c r="P58" s="72">
        <v>6</v>
      </c>
      <c r="Q58" s="72">
        <v>0</v>
      </c>
      <c r="R58" s="72">
        <v>6</v>
      </c>
      <c r="S58" s="68">
        <v>73</v>
      </c>
      <c r="T58" s="68">
        <v>98</v>
      </c>
      <c r="U58" s="68">
        <v>186</v>
      </c>
      <c r="V58" s="68">
        <v>170</v>
      </c>
      <c r="W58" s="68">
        <v>33.314612832000002</v>
      </c>
      <c r="X58" s="68">
        <v>151.02398579365101</v>
      </c>
      <c r="Y58" s="68">
        <v>196.99854265873</v>
      </c>
      <c r="Z58" s="68">
        <v>84.312963043478305</v>
      </c>
      <c r="AA58" s="68">
        <v>8328.6532079999997</v>
      </c>
      <c r="AB58" s="68">
        <v>38058.044419999998</v>
      </c>
      <c r="AC58" s="68">
        <v>49643.632749999997</v>
      </c>
      <c r="AD58" s="68">
        <v>21331.179649999998</v>
      </c>
      <c r="AE58" s="68">
        <v>12360</v>
      </c>
      <c r="AF58" s="57">
        <v>13798.796</v>
      </c>
      <c r="AG58" s="57">
        <v>24567.210999999999</v>
      </c>
      <c r="AH58" s="57">
        <v>28084.173999999999</v>
      </c>
    </row>
    <row r="59" spans="1:34" s="47" customFormat="1" x14ac:dyDescent="0.35">
      <c r="A59" s="32" t="s">
        <v>331</v>
      </c>
      <c r="B59" s="45">
        <v>43547</v>
      </c>
      <c r="C59" s="31" t="s">
        <v>10</v>
      </c>
      <c r="D59" s="31" t="s">
        <v>11</v>
      </c>
      <c r="E59" s="31" t="s">
        <v>61</v>
      </c>
      <c r="F59" s="29">
        <v>50</v>
      </c>
      <c r="G59" s="29"/>
      <c r="H59" s="29"/>
      <c r="I59" s="29" t="s">
        <v>394</v>
      </c>
      <c r="J59" s="31"/>
      <c r="K59" s="31"/>
      <c r="L59" s="29" t="s">
        <v>55</v>
      </c>
      <c r="M59" s="31" t="s">
        <v>63</v>
      </c>
      <c r="N59" s="31" t="s">
        <v>64</v>
      </c>
      <c r="O59" s="72">
        <v>14.7</v>
      </c>
      <c r="P59" s="72">
        <v>3.5</v>
      </c>
      <c r="Q59" s="72">
        <v>0</v>
      </c>
      <c r="R59" s="72">
        <v>3.5</v>
      </c>
      <c r="S59" s="68">
        <v>18</v>
      </c>
      <c r="T59" s="68">
        <v>52</v>
      </c>
      <c r="U59" s="68">
        <v>53</v>
      </c>
      <c r="V59" s="68">
        <v>68</v>
      </c>
      <c r="W59" s="68">
        <v>168.08120295944801</v>
      </c>
      <c r="X59" s="68">
        <v>198.88876636121398</v>
      </c>
      <c r="Y59" s="68">
        <v>256.60227314315802</v>
      </c>
      <c r="Z59" s="68">
        <v>158.123087142294</v>
      </c>
      <c r="AA59" s="68">
        <v>42020.300739862003</v>
      </c>
      <c r="AB59" s="68">
        <v>50119.969123026</v>
      </c>
      <c r="AC59" s="68">
        <v>64920.375105218998</v>
      </c>
      <c r="AD59" s="68">
        <v>40321.387221284996</v>
      </c>
      <c r="AE59" s="68">
        <v>4330</v>
      </c>
      <c r="AF59" s="57">
        <v>7320.0400458197755</v>
      </c>
      <c r="AG59" s="57">
        <v>10860.521259299403</v>
      </c>
      <c r="AH59" s="57">
        <v>18289.221704</v>
      </c>
    </row>
    <row r="60" spans="1:34" s="47" customFormat="1" x14ac:dyDescent="0.35">
      <c r="A60" s="32" t="s">
        <v>331</v>
      </c>
      <c r="B60" s="45">
        <v>43559</v>
      </c>
      <c r="C60" s="31" t="s">
        <v>10</v>
      </c>
      <c r="D60" s="31" t="s">
        <v>11</v>
      </c>
      <c r="E60" s="31" t="s">
        <v>83</v>
      </c>
      <c r="F60" s="29">
        <v>50</v>
      </c>
      <c r="G60" s="29"/>
      <c r="H60" s="29"/>
      <c r="I60" s="29" t="s">
        <v>394</v>
      </c>
      <c r="J60" s="31"/>
      <c r="K60" s="31"/>
      <c r="L60" s="29" t="s">
        <v>55</v>
      </c>
      <c r="M60" s="31" t="s">
        <v>84</v>
      </c>
      <c r="N60" s="31" t="s">
        <v>85</v>
      </c>
      <c r="O60" s="72">
        <v>60.3</v>
      </c>
      <c r="P60" s="72">
        <v>7.7</v>
      </c>
      <c r="Q60" s="72">
        <v>0</v>
      </c>
      <c r="R60" s="72">
        <v>7.7</v>
      </c>
      <c r="S60" s="68">
        <v>154</v>
      </c>
      <c r="T60" s="68">
        <v>316</v>
      </c>
      <c r="U60" s="68">
        <v>402</v>
      </c>
      <c r="V60" s="68">
        <v>465</v>
      </c>
      <c r="W60" s="68">
        <v>69.504598027864006</v>
      </c>
      <c r="X60" s="68">
        <v>30.0041006649524</v>
      </c>
      <c r="Y60" s="68">
        <v>237.21451451600402</v>
      </c>
      <c r="Z60" s="68">
        <v>186.86044694089401</v>
      </c>
      <c r="AA60" s="68">
        <v>17376.149506966001</v>
      </c>
      <c r="AB60" s="68">
        <v>7561.0333675680004</v>
      </c>
      <c r="AC60" s="68">
        <v>60015.272172549005</v>
      </c>
      <c r="AD60" s="68">
        <v>47649.413969927999</v>
      </c>
      <c r="AE60" s="68">
        <v>54760</v>
      </c>
      <c r="AF60" s="57">
        <v>62842.093408515713</v>
      </c>
      <c r="AG60" s="57">
        <v>90675.469281174548</v>
      </c>
      <c r="AH60" s="57">
        <v>118128.44159999999</v>
      </c>
    </row>
    <row r="61" spans="1:34" s="47" customFormat="1" x14ac:dyDescent="0.35">
      <c r="A61" s="32" t="s">
        <v>331</v>
      </c>
      <c r="B61" s="45">
        <v>43563</v>
      </c>
      <c r="C61" s="31" t="s">
        <v>10</v>
      </c>
      <c r="D61" s="31" t="s">
        <v>11</v>
      </c>
      <c r="E61" s="31" t="s">
        <v>86</v>
      </c>
      <c r="F61" s="29">
        <v>50</v>
      </c>
      <c r="G61" s="29"/>
      <c r="H61" s="29"/>
      <c r="I61" s="29" t="s">
        <v>394</v>
      </c>
      <c r="J61" s="31"/>
      <c r="K61" s="31"/>
      <c r="L61" s="29" t="s">
        <v>55</v>
      </c>
      <c r="M61" s="31" t="s">
        <v>87</v>
      </c>
      <c r="N61" s="31" t="s">
        <v>88</v>
      </c>
      <c r="O61" s="72">
        <v>31.5</v>
      </c>
      <c r="P61" s="72">
        <v>6.1</v>
      </c>
      <c r="Q61" s="72">
        <v>0</v>
      </c>
      <c r="R61" s="72">
        <v>6.1</v>
      </c>
      <c r="S61" s="68">
        <v>210</v>
      </c>
      <c r="T61" s="68">
        <v>268</v>
      </c>
      <c r="U61" s="68">
        <v>335</v>
      </c>
      <c r="V61" s="68">
        <v>350</v>
      </c>
      <c r="W61" s="68">
        <v>33.787732552000001</v>
      </c>
      <c r="X61" s="68">
        <v>34.921533531746</v>
      </c>
      <c r="Y61" s="68">
        <v>38.5397607569721</v>
      </c>
      <c r="Z61" s="68">
        <v>24.694083181818201</v>
      </c>
      <c r="AA61" s="68">
        <v>8446.9331380000003</v>
      </c>
      <c r="AB61" s="68">
        <v>8800.2264500000001</v>
      </c>
      <c r="AC61" s="68">
        <v>9673.4799499999899</v>
      </c>
      <c r="AD61" s="68">
        <v>6247.6030449999998</v>
      </c>
      <c r="AE61" s="68">
        <v>13520</v>
      </c>
      <c r="AF61" s="57">
        <v>18342.718000000001</v>
      </c>
      <c r="AG61" s="57">
        <v>24536.706999999999</v>
      </c>
      <c r="AH61" s="57">
        <v>29310.89</v>
      </c>
    </row>
    <row r="62" spans="1:34" s="47" customFormat="1" x14ac:dyDescent="0.35">
      <c r="A62" s="32" t="s">
        <v>331</v>
      </c>
      <c r="B62" s="45">
        <v>43563</v>
      </c>
      <c r="C62" s="31" t="s">
        <v>10</v>
      </c>
      <c r="D62" s="31" t="s">
        <v>11</v>
      </c>
      <c r="E62" s="31" t="s">
        <v>89</v>
      </c>
      <c r="F62" s="31">
        <v>55</v>
      </c>
      <c r="G62" s="31"/>
      <c r="H62" s="31"/>
      <c r="I62" s="31" t="s">
        <v>223</v>
      </c>
      <c r="J62" s="31"/>
      <c r="K62" s="31"/>
      <c r="L62" s="29" t="s">
        <v>55</v>
      </c>
      <c r="M62" s="31" t="s">
        <v>90</v>
      </c>
      <c r="N62" s="31" t="s">
        <v>91</v>
      </c>
      <c r="O62" s="72">
        <v>40</v>
      </c>
      <c r="P62" s="72">
        <v>3.3</v>
      </c>
      <c r="Q62" s="72">
        <v>0</v>
      </c>
      <c r="R62" s="72">
        <v>3.3</v>
      </c>
      <c r="S62" s="68">
        <v>4</v>
      </c>
      <c r="T62" s="68">
        <v>4</v>
      </c>
      <c r="U62" s="68">
        <v>3</v>
      </c>
      <c r="V62" s="68">
        <v>3</v>
      </c>
      <c r="W62" s="68">
        <v>410.24287724486402</v>
      </c>
      <c r="X62" s="68">
        <v>15.643871337742102</v>
      </c>
      <c r="Y62" s="68">
        <v>26.023546452233202</v>
      </c>
      <c r="Z62" s="68">
        <v>22.0471040674941</v>
      </c>
      <c r="AA62" s="68">
        <v>102560.719311216</v>
      </c>
      <c r="AB62" s="68">
        <v>3942.2555771110001</v>
      </c>
      <c r="AC62" s="68">
        <v>6583.9572524150099</v>
      </c>
      <c r="AD62" s="68">
        <v>5622.0115372110004</v>
      </c>
      <c r="AE62" s="68">
        <v>50.31</v>
      </c>
      <c r="AF62" s="57" t="s">
        <v>157</v>
      </c>
      <c r="AG62" s="57">
        <v>64.245947676996593</v>
      </c>
      <c r="AH62" s="57">
        <v>58.136883999999995</v>
      </c>
    </row>
    <row r="63" spans="1:34" s="47" customFormat="1" x14ac:dyDescent="0.35">
      <c r="A63" s="32" t="s">
        <v>331</v>
      </c>
      <c r="B63" s="45">
        <v>43566</v>
      </c>
      <c r="C63" s="31" t="s">
        <v>10</v>
      </c>
      <c r="D63" s="31" t="s">
        <v>27</v>
      </c>
      <c r="E63" s="31" t="s">
        <v>92</v>
      </c>
      <c r="F63" s="30">
        <v>40</v>
      </c>
      <c r="G63" s="30"/>
      <c r="H63" s="30"/>
      <c r="I63" s="30" t="s">
        <v>54</v>
      </c>
      <c r="J63" s="30"/>
      <c r="K63" s="31"/>
      <c r="L63" s="29" t="s">
        <v>55</v>
      </c>
      <c r="M63" s="31" t="s">
        <v>94</v>
      </c>
      <c r="N63" s="31" t="s">
        <v>95</v>
      </c>
      <c r="O63" s="72">
        <v>414.8</v>
      </c>
      <c r="P63" s="72">
        <v>179.4</v>
      </c>
      <c r="Q63" s="72">
        <v>0</v>
      </c>
      <c r="R63" s="72">
        <v>179.4</v>
      </c>
      <c r="S63" s="68">
        <v>251</v>
      </c>
      <c r="T63" s="68">
        <v>284</v>
      </c>
      <c r="U63" s="68">
        <v>297</v>
      </c>
      <c r="V63" s="68">
        <v>1300</v>
      </c>
      <c r="W63" s="68">
        <v>2122.621761380864</v>
      </c>
      <c r="X63" s="68">
        <v>475.77046632517897</v>
      </c>
      <c r="Y63" s="68">
        <v>946.81350845719805</v>
      </c>
      <c r="Z63" s="68">
        <v>741.47598119476095</v>
      </c>
      <c r="AA63" s="68">
        <v>530655.44034521596</v>
      </c>
      <c r="AB63" s="68">
        <v>119894.157513945</v>
      </c>
      <c r="AC63" s="68">
        <v>239543.817639671</v>
      </c>
      <c r="AD63" s="68">
        <v>189076.37520466399</v>
      </c>
      <c r="AE63" s="68">
        <v>71540</v>
      </c>
      <c r="AF63" s="57">
        <v>73552.347912830272</v>
      </c>
      <c r="AG63" s="57">
        <v>86522.343203429074</v>
      </c>
      <c r="AH63" s="57">
        <v>99287.276165999996</v>
      </c>
    </row>
    <row r="64" spans="1:34" s="47" customFormat="1" x14ac:dyDescent="0.35">
      <c r="A64" s="32" t="s">
        <v>331</v>
      </c>
      <c r="B64" s="45">
        <v>43579</v>
      </c>
      <c r="C64" s="31" t="s">
        <v>10</v>
      </c>
      <c r="D64" s="31" t="s">
        <v>11</v>
      </c>
      <c r="E64" s="31" t="s">
        <v>96</v>
      </c>
      <c r="F64" s="31">
        <v>10</v>
      </c>
      <c r="G64" s="31"/>
      <c r="H64" s="31"/>
      <c r="I64" s="46" t="s">
        <v>13</v>
      </c>
      <c r="J64" s="31"/>
      <c r="K64" s="31"/>
      <c r="L64" s="29" t="s">
        <v>55</v>
      </c>
      <c r="M64" s="31" t="s">
        <v>97</v>
      </c>
      <c r="N64" s="31" t="s">
        <v>98</v>
      </c>
      <c r="O64" s="72">
        <v>45.7</v>
      </c>
      <c r="P64" s="72">
        <v>2.4</v>
      </c>
      <c r="Q64" s="72">
        <v>0</v>
      </c>
      <c r="R64" s="72">
        <v>2.4</v>
      </c>
      <c r="S64" s="68">
        <v>38</v>
      </c>
      <c r="T64" s="68">
        <v>73</v>
      </c>
      <c r="U64" s="68">
        <v>72</v>
      </c>
      <c r="V64" s="68">
        <v>65</v>
      </c>
      <c r="W64" s="68">
        <v>112.35541580002401</v>
      </c>
      <c r="X64" s="68">
        <v>36.212006322995997</v>
      </c>
      <c r="Y64" s="68">
        <v>93.657107494786501</v>
      </c>
      <c r="Z64" s="68">
        <v>42.766185483188302</v>
      </c>
      <c r="AA64" s="68">
        <v>28088.853950006</v>
      </c>
      <c r="AB64" s="68">
        <v>9125.4255933950008</v>
      </c>
      <c r="AC64" s="68">
        <v>23695.248196181001</v>
      </c>
      <c r="AD64" s="68">
        <v>10905.377298212999</v>
      </c>
      <c r="AE64" s="68">
        <v>6400</v>
      </c>
      <c r="AF64" s="57">
        <v>7171.2943295072082</v>
      </c>
      <c r="AG64" s="57">
        <v>9177.2569345223419</v>
      </c>
      <c r="AH64" s="57">
        <v>11554.240154092999</v>
      </c>
    </row>
    <row r="65" spans="1:34" s="47" customFormat="1" x14ac:dyDescent="0.35">
      <c r="A65" s="32" t="s">
        <v>331</v>
      </c>
      <c r="B65" s="45">
        <v>43595</v>
      </c>
      <c r="C65" s="31" t="s">
        <v>10</v>
      </c>
      <c r="D65" s="31" t="s">
        <v>11</v>
      </c>
      <c r="E65" s="31" t="s">
        <v>120</v>
      </c>
      <c r="F65" s="31">
        <v>10</v>
      </c>
      <c r="G65" s="31"/>
      <c r="H65" s="31"/>
      <c r="I65" s="46" t="s">
        <v>13</v>
      </c>
      <c r="J65" s="31"/>
      <c r="K65" s="31"/>
      <c r="L65" s="29" t="s">
        <v>55</v>
      </c>
      <c r="M65" s="31" t="s">
        <v>121</v>
      </c>
      <c r="N65" s="31" t="s">
        <v>122</v>
      </c>
      <c r="O65" s="72">
        <v>18.100000000000001</v>
      </c>
      <c r="P65" s="72">
        <v>2.6</v>
      </c>
      <c r="Q65" s="72">
        <v>0</v>
      </c>
      <c r="R65" s="72">
        <v>2.6</v>
      </c>
      <c r="S65" s="68">
        <v>22</v>
      </c>
      <c r="T65" s="68">
        <v>37</v>
      </c>
      <c r="U65" s="68">
        <v>38</v>
      </c>
      <c r="V65" s="68">
        <v>24</v>
      </c>
      <c r="W65" s="68">
        <v>26.283464192144002</v>
      </c>
      <c r="X65" s="68">
        <v>84.295317373540001</v>
      </c>
      <c r="Y65" s="68">
        <v>24.812537152558701</v>
      </c>
      <c r="Z65" s="68">
        <v>6.4173485117420697</v>
      </c>
      <c r="AA65" s="68">
        <v>6570.8660480360004</v>
      </c>
      <c r="AB65" s="68">
        <v>21073.829343385001</v>
      </c>
      <c r="AC65" s="68">
        <v>6128.6966766819996</v>
      </c>
      <c r="AD65" s="68">
        <v>1617.1718249590001</v>
      </c>
      <c r="AE65" s="68">
        <v>629.34</v>
      </c>
      <c r="AF65" s="57">
        <v>1011.3384630658709</v>
      </c>
      <c r="AG65" s="57">
        <v>1747.7477477477478</v>
      </c>
      <c r="AH65" s="57">
        <v>2242.2819799999997</v>
      </c>
    </row>
    <row r="66" spans="1:34" s="47" customFormat="1" x14ac:dyDescent="0.35">
      <c r="A66" s="80" t="s">
        <v>331</v>
      </c>
      <c r="B66" s="81">
        <v>43605</v>
      </c>
      <c r="C66" s="61" t="s">
        <v>10</v>
      </c>
      <c r="D66" s="61" t="s">
        <v>11</v>
      </c>
      <c r="E66" s="61" t="s">
        <v>425</v>
      </c>
      <c r="F66" s="61">
        <v>40</v>
      </c>
      <c r="G66" s="61"/>
      <c r="H66" s="61"/>
      <c r="I66" s="82" t="s">
        <v>54</v>
      </c>
      <c r="J66" s="61"/>
      <c r="K66" s="61"/>
      <c r="L66" s="64" t="s">
        <v>55</v>
      </c>
      <c r="M66" s="61" t="s">
        <v>123</v>
      </c>
      <c r="N66" s="61" t="s">
        <v>124</v>
      </c>
      <c r="O66" s="69">
        <v>18</v>
      </c>
      <c r="P66" s="69">
        <v>2.4</v>
      </c>
      <c r="Q66" s="69">
        <v>0</v>
      </c>
      <c r="R66" s="69">
        <v>2.4</v>
      </c>
      <c r="S66" s="71">
        <v>5</v>
      </c>
      <c r="T66" s="71">
        <v>12</v>
      </c>
      <c r="U66" s="71" t="s">
        <v>14</v>
      </c>
      <c r="V66" s="71" t="s">
        <v>14</v>
      </c>
      <c r="W66" s="71">
        <v>115.603821029656</v>
      </c>
      <c r="X66" s="71">
        <v>64.322053835607306</v>
      </c>
      <c r="Y66" s="71" t="s">
        <v>424</v>
      </c>
      <c r="Z66" s="71" t="s">
        <v>424</v>
      </c>
      <c r="AA66" s="71">
        <v>28900.955257414</v>
      </c>
      <c r="AB66" s="71">
        <v>15887.547297395</v>
      </c>
      <c r="AC66" s="71" t="s">
        <v>424</v>
      </c>
      <c r="AD66" s="71" t="s">
        <v>424</v>
      </c>
      <c r="AE66" s="71" t="s">
        <v>14</v>
      </c>
      <c r="AF66" s="83" t="s">
        <v>14</v>
      </c>
      <c r="AG66" s="83" t="s">
        <v>424</v>
      </c>
      <c r="AH66" s="71" t="s">
        <v>424</v>
      </c>
    </row>
    <row r="67" spans="1:34" s="47" customFormat="1" x14ac:dyDescent="0.35">
      <c r="A67" s="32" t="s">
        <v>331</v>
      </c>
      <c r="B67" s="45">
        <v>43609</v>
      </c>
      <c r="C67" s="31" t="s">
        <v>10</v>
      </c>
      <c r="D67" s="31" t="s">
        <v>11</v>
      </c>
      <c r="E67" s="31" t="s">
        <v>125</v>
      </c>
      <c r="F67" s="31">
        <v>20</v>
      </c>
      <c r="G67" s="31"/>
      <c r="H67" s="31"/>
      <c r="I67" s="46" t="s">
        <v>48</v>
      </c>
      <c r="J67" s="31"/>
      <c r="K67" s="31"/>
      <c r="L67" s="29" t="s">
        <v>55</v>
      </c>
      <c r="M67" s="31" t="s">
        <v>126</v>
      </c>
      <c r="N67" s="31" t="s">
        <v>127</v>
      </c>
      <c r="O67" s="72">
        <v>39.700000000000003</v>
      </c>
      <c r="P67" s="72">
        <v>14.1</v>
      </c>
      <c r="Q67" s="72">
        <v>0</v>
      </c>
      <c r="R67" s="72">
        <v>14.1</v>
      </c>
      <c r="S67" s="68">
        <v>30</v>
      </c>
      <c r="T67" s="68">
        <v>44</v>
      </c>
      <c r="U67" s="68">
        <v>47</v>
      </c>
      <c r="V67" s="68">
        <v>44</v>
      </c>
      <c r="W67" s="68">
        <v>83.877781492480011</v>
      </c>
      <c r="X67" s="68">
        <v>119.536769249633</v>
      </c>
      <c r="Y67" s="68">
        <v>82.563190008324099</v>
      </c>
      <c r="Z67" s="68">
        <v>38.063564015439198</v>
      </c>
      <c r="AA67" s="68">
        <v>20969.445373120001</v>
      </c>
      <c r="AB67" s="68">
        <v>30003.729081657999</v>
      </c>
      <c r="AC67" s="68">
        <v>20888.487072106</v>
      </c>
      <c r="AD67" s="68">
        <v>9706.2088239369896</v>
      </c>
      <c r="AE67" s="68">
        <v>1590</v>
      </c>
      <c r="AF67" s="57">
        <v>2371.4753094153016</v>
      </c>
      <c r="AG67" s="57">
        <v>3126.1762822091932</v>
      </c>
      <c r="AH67" s="57">
        <v>5081.1814949999998</v>
      </c>
    </row>
    <row r="68" spans="1:34" s="47" customFormat="1" x14ac:dyDescent="0.35">
      <c r="A68" s="32" t="s">
        <v>331</v>
      </c>
      <c r="B68" s="45">
        <v>43612</v>
      </c>
      <c r="C68" s="31" t="s">
        <v>10</v>
      </c>
      <c r="D68" s="31" t="s">
        <v>11</v>
      </c>
      <c r="E68" s="31" t="s">
        <v>128</v>
      </c>
      <c r="F68" s="29">
        <v>50</v>
      </c>
      <c r="G68" s="29"/>
      <c r="H68" s="29"/>
      <c r="I68" s="29" t="s">
        <v>394</v>
      </c>
      <c r="J68" s="31"/>
      <c r="K68" s="31"/>
      <c r="L68" s="29" t="s">
        <v>55</v>
      </c>
      <c r="M68" s="31" t="s">
        <v>129</v>
      </c>
      <c r="N68" s="31" t="s">
        <v>130</v>
      </c>
      <c r="O68" s="72">
        <v>8.5</v>
      </c>
      <c r="P68" s="72">
        <v>5.4</v>
      </c>
      <c r="Q68" s="72">
        <v>0</v>
      </c>
      <c r="R68" s="72">
        <v>5.4</v>
      </c>
      <c r="S68" s="68">
        <v>22</v>
      </c>
      <c r="T68" s="68">
        <v>23</v>
      </c>
      <c r="U68" s="68">
        <v>24</v>
      </c>
      <c r="V68" s="68">
        <v>26</v>
      </c>
      <c r="W68" s="68">
        <v>17.790376163735999</v>
      </c>
      <c r="X68" s="68">
        <v>9.6688623180806506</v>
      </c>
      <c r="Y68" s="68">
        <v>4.2287362871106602</v>
      </c>
      <c r="Z68" s="68">
        <v>1.69472263004365</v>
      </c>
      <c r="AA68" s="68">
        <v>4447.5940409340001</v>
      </c>
      <c r="AB68" s="68">
        <v>2397.877854884</v>
      </c>
      <c r="AC68" s="68">
        <v>1031.811654055</v>
      </c>
      <c r="AD68" s="68">
        <v>427.07010277099999</v>
      </c>
      <c r="AE68" s="68">
        <v>2940</v>
      </c>
      <c r="AF68" s="57">
        <v>2960.8840413834278</v>
      </c>
      <c r="AG68" s="57">
        <v>2736.8350141185961</v>
      </c>
      <c r="AH68" s="57">
        <v>3208.4360799399865</v>
      </c>
    </row>
    <row r="69" spans="1:34" s="47" customFormat="1" x14ac:dyDescent="0.35">
      <c r="A69" s="32" t="s">
        <v>331</v>
      </c>
      <c r="B69" s="45">
        <v>43613</v>
      </c>
      <c r="C69" s="31" t="s">
        <v>10</v>
      </c>
      <c r="D69" s="31" t="s">
        <v>11</v>
      </c>
      <c r="E69" s="31" t="s">
        <v>131</v>
      </c>
      <c r="F69" s="31">
        <v>10</v>
      </c>
      <c r="G69" s="31"/>
      <c r="H69" s="31"/>
      <c r="I69" s="46" t="s">
        <v>13</v>
      </c>
      <c r="J69" s="31"/>
      <c r="K69" s="31"/>
      <c r="L69" s="29" t="s">
        <v>55</v>
      </c>
      <c r="M69" s="31" t="s">
        <v>132</v>
      </c>
      <c r="N69" s="31" t="s">
        <v>133</v>
      </c>
      <c r="O69" s="72">
        <v>15.9</v>
      </c>
      <c r="P69" s="72">
        <v>6.5</v>
      </c>
      <c r="Q69" s="72">
        <v>0</v>
      </c>
      <c r="R69" s="72">
        <v>6.5</v>
      </c>
      <c r="S69" s="68">
        <v>49</v>
      </c>
      <c r="T69" s="68">
        <v>113</v>
      </c>
      <c r="U69" s="68">
        <v>134</v>
      </c>
      <c r="V69" s="68">
        <v>170</v>
      </c>
      <c r="W69" s="68">
        <v>30.328091224960001</v>
      </c>
      <c r="X69" s="68">
        <v>11.530154324848599</v>
      </c>
      <c r="Y69" s="68">
        <v>37.8364291361897</v>
      </c>
      <c r="Z69" s="68">
        <v>39.820788631905913</v>
      </c>
      <c r="AA69" s="68">
        <v>7582.0228062400001</v>
      </c>
      <c r="AB69" s="68">
        <v>2894.0687355370001</v>
      </c>
      <c r="AC69" s="68">
        <v>9572.6165714560011</v>
      </c>
      <c r="AD69" s="68">
        <v>10154.301101135999</v>
      </c>
      <c r="AE69" s="68">
        <v>7870</v>
      </c>
      <c r="AF69" s="57">
        <v>7311.7946115238756</v>
      </c>
      <c r="AG69" s="57">
        <v>12867.418830369021</v>
      </c>
      <c r="AH69" s="57">
        <v>28057.377387</v>
      </c>
    </row>
    <row r="70" spans="1:34" s="47" customFormat="1" x14ac:dyDescent="0.35">
      <c r="A70" s="32" t="s">
        <v>331</v>
      </c>
      <c r="B70" s="45">
        <v>43621</v>
      </c>
      <c r="C70" s="31" t="s">
        <v>10</v>
      </c>
      <c r="D70" s="31" t="s">
        <v>27</v>
      </c>
      <c r="E70" s="31" t="s">
        <v>150</v>
      </c>
      <c r="F70" s="31">
        <v>35</v>
      </c>
      <c r="G70" s="31"/>
      <c r="H70" s="31"/>
      <c r="I70" s="46" t="s">
        <v>151</v>
      </c>
      <c r="J70" s="31"/>
      <c r="K70" s="31"/>
      <c r="L70" s="29" t="s">
        <v>55</v>
      </c>
      <c r="M70" s="31" t="s">
        <v>152</v>
      </c>
      <c r="N70" s="31" t="s">
        <v>153</v>
      </c>
      <c r="O70" s="72">
        <v>323.39999999999998</v>
      </c>
      <c r="P70" s="72">
        <v>122.9</v>
      </c>
      <c r="Q70" s="72">
        <v>0</v>
      </c>
      <c r="R70" s="72">
        <v>122.9</v>
      </c>
      <c r="S70" s="68">
        <v>24</v>
      </c>
      <c r="T70" s="68">
        <v>30</v>
      </c>
      <c r="U70" s="68">
        <v>45</v>
      </c>
      <c r="V70" s="68">
        <v>52</v>
      </c>
      <c r="W70" s="68">
        <v>615.45526304795192</v>
      </c>
      <c r="X70" s="68">
        <v>200.67126002209102</v>
      </c>
      <c r="Y70" s="68">
        <v>738.85595721011009</v>
      </c>
      <c r="Z70" s="68">
        <v>459.47426027385097</v>
      </c>
      <c r="AA70" s="68">
        <v>153863.81576198799</v>
      </c>
      <c r="AB70" s="68">
        <v>50569.157525567003</v>
      </c>
      <c r="AC70" s="68">
        <v>186930.55717415802</v>
      </c>
      <c r="AD70" s="68">
        <v>117165.93636983199</v>
      </c>
      <c r="AE70" s="68">
        <v>23910</v>
      </c>
      <c r="AF70" s="57">
        <v>28032.073856871128</v>
      </c>
      <c r="AG70" s="57">
        <v>40193.131989949252</v>
      </c>
      <c r="AH70" s="57">
        <v>55372.706999999995</v>
      </c>
    </row>
    <row r="71" spans="1:34" s="47" customFormat="1" x14ac:dyDescent="0.35">
      <c r="A71" s="32" t="s">
        <v>331</v>
      </c>
      <c r="B71" s="45">
        <v>43634</v>
      </c>
      <c r="C71" s="31" t="s">
        <v>10</v>
      </c>
      <c r="D71" s="31" t="s">
        <v>11</v>
      </c>
      <c r="E71" s="31" t="s">
        <v>154</v>
      </c>
      <c r="F71" s="31">
        <v>20</v>
      </c>
      <c r="G71" s="31"/>
      <c r="H71" s="31"/>
      <c r="I71" s="46" t="s">
        <v>48</v>
      </c>
      <c r="J71" s="31"/>
      <c r="K71" s="31"/>
      <c r="L71" s="29" t="s">
        <v>55</v>
      </c>
      <c r="M71" s="31" t="s">
        <v>155</v>
      </c>
      <c r="N71" s="31" t="s">
        <v>156</v>
      </c>
      <c r="O71" s="72">
        <v>153.5</v>
      </c>
      <c r="P71" s="72">
        <v>38.799999999999997</v>
      </c>
      <c r="Q71" s="72">
        <v>0</v>
      </c>
      <c r="R71" s="72">
        <v>38.799999999999997</v>
      </c>
      <c r="S71" s="68">
        <v>74</v>
      </c>
      <c r="T71" s="68">
        <v>100</v>
      </c>
      <c r="U71" s="68">
        <v>99</v>
      </c>
      <c r="V71" s="68">
        <v>118</v>
      </c>
      <c r="W71" s="68">
        <v>223.08488387714399</v>
      </c>
      <c r="X71" s="68">
        <v>99.562658784309505</v>
      </c>
      <c r="Y71" s="68">
        <v>78.781882243336</v>
      </c>
      <c r="Z71" s="68">
        <v>31.819641899862798</v>
      </c>
      <c r="AA71" s="68">
        <v>55771.220969285998</v>
      </c>
      <c r="AB71" s="68">
        <v>25089.790013645998</v>
      </c>
      <c r="AC71" s="68">
        <v>19931.816207563999</v>
      </c>
      <c r="AD71" s="68">
        <v>8114.0086844650004</v>
      </c>
      <c r="AE71" s="68">
        <v>14110</v>
      </c>
      <c r="AF71" s="57">
        <v>13110.524665106634</v>
      </c>
      <c r="AG71" s="57">
        <v>18235.601320392176</v>
      </c>
      <c r="AH71" s="57">
        <v>16501.601687999999</v>
      </c>
    </row>
    <row r="72" spans="1:34" s="47" customFormat="1" x14ac:dyDescent="0.35">
      <c r="A72" s="80" t="s">
        <v>331</v>
      </c>
      <c r="B72" s="81">
        <v>43643</v>
      </c>
      <c r="C72" s="61" t="s">
        <v>10</v>
      </c>
      <c r="D72" s="61" t="s">
        <v>11</v>
      </c>
      <c r="E72" s="61" t="s">
        <v>426</v>
      </c>
      <c r="F72" s="65">
        <v>40</v>
      </c>
      <c r="G72" s="65"/>
      <c r="H72" s="65"/>
      <c r="I72" s="65" t="s">
        <v>54</v>
      </c>
      <c r="J72" s="61"/>
      <c r="K72" s="61"/>
      <c r="L72" s="64" t="s">
        <v>55</v>
      </c>
      <c r="M72" s="61" t="s">
        <v>158</v>
      </c>
      <c r="N72" s="61" t="s">
        <v>159</v>
      </c>
      <c r="O72" s="69">
        <v>11.2</v>
      </c>
      <c r="P72" s="69">
        <v>4.3</v>
      </c>
      <c r="Q72" s="69">
        <v>0</v>
      </c>
      <c r="R72" s="69">
        <v>4.3</v>
      </c>
      <c r="S72" s="71">
        <v>7</v>
      </c>
      <c r="T72" s="71">
        <v>60</v>
      </c>
      <c r="U72" s="71">
        <v>29</v>
      </c>
      <c r="V72" s="71" t="s">
        <v>424</v>
      </c>
      <c r="W72" s="71">
        <v>40.920857024631999</v>
      </c>
      <c r="X72" s="71">
        <v>142.90426079296802</v>
      </c>
      <c r="Y72" s="71">
        <v>260.527154143502</v>
      </c>
      <c r="Z72" s="71" t="s">
        <v>424</v>
      </c>
      <c r="AA72" s="71">
        <v>10230.214256158</v>
      </c>
      <c r="AB72" s="71">
        <v>36011.873719828</v>
      </c>
      <c r="AC72" s="71">
        <v>65913.369998305992</v>
      </c>
      <c r="AD72" s="71" t="s">
        <v>424</v>
      </c>
      <c r="AE72" s="71" t="s">
        <v>14</v>
      </c>
      <c r="AF72" s="83">
        <v>42</v>
      </c>
      <c r="AG72" s="83">
        <v>290.68335221953981</v>
      </c>
      <c r="AH72" s="71" t="s">
        <v>424</v>
      </c>
    </row>
    <row r="73" spans="1:34" s="47" customFormat="1" x14ac:dyDescent="0.35">
      <c r="A73" s="32" t="s">
        <v>331</v>
      </c>
      <c r="B73" s="45">
        <v>43644</v>
      </c>
      <c r="C73" s="31" t="s">
        <v>10</v>
      </c>
      <c r="D73" s="31" t="s">
        <v>27</v>
      </c>
      <c r="E73" s="31" t="s">
        <v>142</v>
      </c>
      <c r="F73" s="29">
        <v>50</v>
      </c>
      <c r="G73" s="29"/>
      <c r="H73" s="29"/>
      <c r="I73" s="29" t="s">
        <v>394</v>
      </c>
      <c r="J73" s="31"/>
      <c r="K73" s="31"/>
      <c r="L73" s="29" t="s">
        <v>55</v>
      </c>
      <c r="M73" s="31" t="s">
        <v>144</v>
      </c>
      <c r="N73" s="31" t="s">
        <v>145</v>
      </c>
      <c r="O73" s="72">
        <v>745.7</v>
      </c>
      <c r="P73" s="72">
        <v>762.2</v>
      </c>
      <c r="Q73" s="72">
        <v>0</v>
      </c>
      <c r="R73" s="72">
        <v>762.2</v>
      </c>
      <c r="S73" s="68" t="s">
        <v>280</v>
      </c>
      <c r="T73" s="68">
        <v>84115</v>
      </c>
      <c r="U73" s="68">
        <v>98461</v>
      </c>
      <c r="V73" s="68">
        <v>100353</v>
      </c>
      <c r="W73" s="68">
        <v>1587.52107982496</v>
      </c>
      <c r="X73" s="68">
        <v>1558.2055656180301</v>
      </c>
      <c r="Y73" s="68">
        <v>1815.48156976164</v>
      </c>
      <c r="Z73" s="68">
        <v>989.53598670594101</v>
      </c>
      <c r="AA73" s="68">
        <v>396880.26995624002</v>
      </c>
      <c r="AB73" s="68">
        <v>392667.80253574299</v>
      </c>
      <c r="AC73" s="68">
        <v>459316.83714969602</v>
      </c>
      <c r="AD73" s="68">
        <v>252331.67661001501</v>
      </c>
      <c r="AE73" s="68" t="s">
        <v>14</v>
      </c>
      <c r="AF73" s="57">
        <v>22580000</v>
      </c>
      <c r="AG73" s="57">
        <v>30620000</v>
      </c>
      <c r="AH73" s="57">
        <f>40336*1000</f>
        <v>40336000</v>
      </c>
    </row>
    <row r="74" spans="1:34" s="47" customFormat="1" x14ac:dyDescent="0.35">
      <c r="A74" s="80" t="s">
        <v>331</v>
      </c>
      <c r="B74" s="81">
        <v>43664</v>
      </c>
      <c r="C74" s="61" t="s">
        <v>10</v>
      </c>
      <c r="D74" s="61" t="s">
        <v>11</v>
      </c>
      <c r="E74" s="61" t="s">
        <v>427</v>
      </c>
      <c r="F74" s="61">
        <v>60</v>
      </c>
      <c r="G74" s="61"/>
      <c r="H74" s="61"/>
      <c r="I74" s="61" t="s">
        <v>58</v>
      </c>
      <c r="J74" s="61"/>
      <c r="K74" s="61"/>
      <c r="L74" s="64" t="s">
        <v>55</v>
      </c>
      <c r="M74" s="61" t="s">
        <v>206</v>
      </c>
      <c r="N74" s="61" t="s">
        <v>207</v>
      </c>
      <c r="O74" s="69">
        <v>53.3</v>
      </c>
      <c r="P74" s="69">
        <v>11.6</v>
      </c>
      <c r="Q74" s="69">
        <v>0</v>
      </c>
      <c r="R74" s="69">
        <v>11.6</v>
      </c>
      <c r="S74" s="71">
        <v>13</v>
      </c>
      <c r="T74" s="71">
        <v>15</v>
      </c>
      <c r="U74" s="71" t="s">
        <v>14</v>
      </c>
      <c r="V74" s="71" t="s">
        <v>424</v>
      </c>
      <c r="W74" s="71">
        <v>29.889381857071999</v>
      </c>
      <c r="X74" s="71">
        <v>9.1067950518174694</v>
      </c>
      <c r="Y74" s="71" t="s">
        <v>14</v>
      </c>
      <c r="Z74" s="71" t="s">
        <v>424</v>
      </c>
      <c r="AA74" s="71">
        <v>7472.3454642679999</v>
      </c>
      <c r="AB74" s="71">
        <v>2294.912353058</v>
      </c>
      <c r="AC74" s="71" t="s">
        <v>14</v>
      </c>
      <c r="AD74" s="71" t="s">
        <v>424</v>
      </c>
      <c r="AE74" s="71">
        <v>159.51</v>
      </c>
      <c r="AF74" s="83">
        <v>0</v>
      </c>
      <c r="AG74" s="83" t="s">
        <v>14</v>
      </c>
      <c r="AH74" s="71" t="s">
        <v>424</v>
      </c>
    </row>
    <row r="75" spans="1:34" s="47" customFormat="1" x14ac:dyDescent="0.35">
      <c r="A75" s="32" t="s">
        <v>331</v>
      </c>
      <c r="B75" s="45">
        <v>43682</v>
      </c>
      <c r="C75" s="31" t="s">
        <v>17</v>
      </c>
      <c r="D75" s="31" t="s">
        <v>11</v>
      </c>
      <c r="E75" s="31" t="s">
        <v>226</v>
      </c>
      <c r="F75" s="31">
        <v>30</v>
      </c>
      <c r="G75" s="31"/>
      <c r="H75" s="31"/>
      <c r="I75" s="31" t="s">
        <v>178</v>
      </c>
      <c r="J75" s="31"/>
      <c r="K75" s="31"/>
      <c r="L75" s="29" t="s">
        <v>55</v>
      </c>
      <c r="M75" s="31" t="s">
        <v>227</v>
      </c>
      <c r="N75" s="31" t="s">
        <v>228</v>
      </c>
      <c r="O75" s="72">
        <v>12.5</v>
      </c>
      <c r="P75" s="72">
        <v>0.6</v>
      </c>
      <c r="Q75" s="72">
        <v>0</v>
      </c>
      <c r="R75" s="72">
        <v>0.6</v>
      </c>
      <c r="S75" s="68">
        <v>13</v>
      </c>
      <c r="T75" s="68">
        <v>35</v>
      </c>
      <c r="U75" s="68">
        <v>35</v>
      </c>
      <c r="V75" s="68" t="s">
        <v>14</v>
      </c>
      <c r="W75" s="68">
        <v>0.16099583999999997</v>
      </c>
      <c r="X75" s="68">
        <v>0.367336344086022</v>
      </c>
      <c r="Y75" s="68">
        <v>1.9444208602150499</v>
      </c>
      <c r="Z75" s="68">
        <v>0.32900000000000001</v>
      </c>
      <c r="AA75" s="68">
        <v>40.248959999999997</v>
      </c>
      <c r="AB75" s="68">
        <v>34.162279999999996</v>
      </c>
      <c r="AC75" s="68">
        <v>361.66228000000001</v>
      </c>
      <c r="AD75" s="68">
        <v>81.938999999999993</v>
      </c>
      <c r="AE75" s="68" t="s">
        <v>14</v>
      </c>
      <c r="AF75" s="57">
        <v>2480</v>
      </c>
      <c r="AG75" s="57">
        <v>3440</v>
      </c>
      <c r="AH75" s="68">
        <f>3.53*1000</f>
        <v>3530</v>
      </c>
    </row>
    <row r="76" spans="1:34" s="47" customFormat="1" x14ac:dyDescent="0.35">
      <c r="A76" s="32" t="s">
        <v>331</v>
      </c>
      <c r="B76" s="45">
        <v>43732</v>
      </c>
      <c r="C76" s="31" t="s">
        <v>10</v>
      </c>
      <c r="D76" s="31" t="s">
        <v>27</v>
      </c>
      <c r="E76" s="31" t="s">
        <v>234</v>
      </c>
      <c r="F76" s="31">
        <v>30</v>
      </c>
      <c r="G76" s="31"/>
      <c r="H76" s="31"/>
      <c r="I76" s="31" t="s">
        <v>178</v>
      </c>
      <c r="J76" s="31"/>
      <c r="K76" s="31"/>
      <c r="L76" s="29" t="s">
        <v>55</v>
      </c>
      <c r="M76" s="31" t="s">
        <v>235</v>
      </c>
      <c r="N76" s="31" t="s">
        <v>236</v>
      </c>
      <c r="O76" s="72">
        <v>8051</v>
      </c>
      <c r="P76" s="72">
        <v>1195.3</v>
      </c>
      <c r="Q76" s="72">
        <v>0</v>
      </c>
      <c r="R76" s="72">
        <v>1195.3</v>
      </c>
      <c r="S76" s="68">
        <v>587</v>
      </c>
      <c r="T76" s="68">
        <v>1004</v>
      </c>
      <c r="U76" s="68">
        <v>1004</v>
      </c>
      <c r="V76" s="68">
        <v>1790</v>
      </c>
      <c r="W76" s="68">
        <v>8808.8863810328803</v>
      </c>
      <c r="X76" s="68">
        <v>21152.303700240602</v>
      </c>
      <c r="Y76" s="68">
        <v>35169.983326314803</v>
      </c>
      <c r="Z76" s="68">
        <v>25417.963313190499</v>
      </c>
      <c r="AA76" s="68">
        <v>2202221.5952582201</v>
      </c>
      <c r="AB76" s="68">
        <v>5330380.5324606402</v>
      </c>
      <c r="AC76" s="68">
        <v>8898005.7815576401</v>
      </c>
      <c r="AD76" s="68">
        <v>6481580.6448635794</v>
      </c>
      <c r="AE76" s="68">
        <v>599700</v>
      </c>
      <c r="AF76" s="57">
        <v>708700</v>
      </c>
      <c r="AG76" s="57">
        <v>1596000</v>
      </c>
      <c r="AH76" s="57">
        <f>1497.3*1000</f>
        <v>1497300</v>
      </c>
    </row>
    <row r="77" spans="1:34" s="47" customFormat="1" x14ac:dyDescent="0.35">
      <c r="A77" s="32" t="s">
        <v>331</v>
      </c>
      <c r="B77" s="45">
        <v>43755</v>
      </c>
      <c r="C77" s="31" t="s">
        <v>10</v>
      </c>
      <c r="D77" s="31" t="s">
        <v>11</v>
      </c>
      <c r="E77" s="31" t="s">
        <v>250</v>
      </c>
      <c r="F77" s="30">
        <v>40</v>
      </c>
      <c r="G77" s="30"/>
      <c r="H77" s="30"/>
      <c r="I77" s="30" t="s">
        <v>54</v>
      </c>
      <c r="J77" s="31"/>
      <c r="K77" s="48"/>
      <c r="L77" s="29" t="s">
        <v>55</v>
      </c>
      <c r="M77" s="31" t="s">
        <v>251</v>
      </c>
      <c r="N77" s="31" t="s">
        <v>252</v>
      </c>
      <c r="O77" s="72">
        <v>119.2</v>
      </c>
      <c r="P77" s="72">
        <v>29.98</v>
      </c>
      <c r="Q77" s="72">
        <v>0</v>
      </c>
      <c r="R77" s="72">
        <v>29.98</v>
      </c>
      <c r="S77" s="68">
        <v>268</v>
      </c>
      <c r="T77" s="68">
        <v>737</v>
      </c>
      <c r="U77" s="68">
        <v>950</v>
      </c>
      <c r="V77" s="68">
        <v>1009</v>
      </c>
      <c r="W77" s="68">
        <v>131.69927804</v>
      </c>
      <c r="X77" s="68">
        <v>101.107575873016</v>
      </c>
      <c r="Y77" s="68">
        <v>227.75446746031801</v>
      </c>
      <c r="Z77" s="68">
        <v>137.90421418972301</v>
      </c>
      <c r="AA77" s="68">
        <v>32924.819510000001</v>
      </c>
      <c r="AB77" s="68">
        <v>25479.109120000001</v>
      </c>
      <c r="AC77" s="68">
        <v>57394.125799999994</v>
      </c>
      <c r="AD77" s="68">
        <v>34889.766189999988</v>
      </c>
      <c r="AE77" s="68">
        <v>98950</v>
      </c>
      <c r="AF77" s="57">
        <v>128924.08399999999</v>
      </c>
      <c r="AG77" s="57">
        <v>237927</v>
      </c>
      <c r="AH77" s="57">
        <v>260683</v>
      </c>
    </row>
    <row r="78" spans="1:34" s="47" customFormat="1" x14ac:dyDescent="0.35">
      <c r="A78" s="32" t="s">
        <v>331</v>
      </c>
      <c r="B78" s="45">
        <v>43759</v>
      </c>
      <c r="C78" s="31" t="s">
        <v>10</v>
      </c>
      <c r="D78" s="31" t="s">
        <v>11</v>
      </c>
      <c r="E78" s="31" t="s">
        <v>253</v>
      </c>
      <c r="F78" s="31">
        <v>10</v>
      </c>
      <c r="G78" s="31"/>
      <c r="H78" s="31"/>
      <c r="I78" s="46" t="s">
        <v>13</v>
      </c>
      <c r="J78" s="31"/>
      <c r="K78" s="31"/>
      <c r="L78" s="29" t="s">
        <v>55</v>
      </c>
      <c r="M78" s="31" t="s">
        <v>254</v>
      </c>
      <c r="N78" s="31" t="s">
        <v>255</v>
      </c>
      <c r="O78" s="72">
        <v>10.3</v>
      </c>
      <c r="P78" s="72">
        <v>3.3</v>
      </c>
      <c r="Q78" s="72">
        <v>0</v>
      </c>
      <c r="R78" s="72">
        <v>3.3</v>
      </c>
      <c r="S78" s="68">
        <v>10</v>
      </c>
      <c r="T78" s="68">
        <v>36</v>
      </c>
      <c r="U78" s="68">
        <v>73</v>
      </c>
      <c r="V78" s="68">
        <v>72</v>
      </c>
      <c r="W78" s="68">
        <v>176.90790593067197</v>
      </c>
      <c r="X78" s="68">
        <v>350.32254108202</v>
      </c>
      <c r="Y78" s="68">
        <v>433.73531080888199</v>
      </c>
      <c r="Z78" s="68">
        <v>89.559984845733297</v>
      </c>
      <c r="AA78" s="68">
        <v>44226.976482667997</v>
      </c>
      <c r="AB78" s="68">
        <v>88281.280352668997</v>
      </c>
      <c r="AC78" s="68">
        <v>109735.033634647</v>
      </c>
      <c r="AD78" s="68">
        <v>22837.796135662</v>
      </c>
      <c r="AE78" s="68">
        <v>621.14</v>
      </c>
      <c r="AF78" s="57">
        <v>1399</v>
      </c>
      <c r="AG78" s="57">
        <v>5217.0640981425822</v>
      </c>
      <c r="AH78" s="57">
        <v>4720.9802526249996</v>
      </c>
    </row>
    <row r="79" spans="1:34" s="47" customFormat="1" x14ac:dyDescent="0.35">
      <c r="A79" s="80" t="s">
        <v>331</v>
      </c>
      <c r="B79" s="81">
        <v>43760</v>
      </c>
      <c r="C79" s="61" t="s">
        <v>10</v>
      </c>
      <c r="D79" s="61" t="s">
        <v>11</v>
      </c>
      <c r="E79" s="61" t="s">
        <v>428</v>
      </c>
      <c r="F79" s="64">
        <v>50</v>
      </c>
      <c r="G79" s="64"/>
      <c r="H79" s="64"/>
      <c r="I79" s="64" t="s">
        <v>394</v>
      </c>
      <c r="J79" s="61"/>
      <c r="K79" s="84"/>
      <c r="L79" s="64" t="s">
        <v>55</v>
      </c>
      <c r="M79" s="61" t="s">
        <v>256</v>
      </c>
      <c r="N79" s="61" t="s">
        <v>257</v>
      </c>
      <c r="O79" s="69">
        <v>16.600000000000001</v>
      </c>
      <c r="P79" s="69">
        <v>4.7</v>
      </c>
      <c r="Q79" s="69">
        <v>0</v>
      </c>
      <c r="R79" s="69">
        <v>4.7</v>
      </c>
      <c r="S79" s="71">
        <v>120</v>
      </c>
      <c r="T79" s="71">
        <v>111</v>
      </c>
      <c r="U79" s="71">
        <v>126</v>
      </c>
      <c r="V79" s="71" t="s">
        <v>424</v>
      </c>
      <c r="W79" s="71">
        <v>10.239102117536</v>
      </c>
      <c r="X79" s="71">
        <v>5.4051053626735506</v>
      </c>
      <c r="Y79" s="71">
        <v>5.3741003013639999</v>
      </c>
      <c r="Z79" s="71" t="s">
        <v>424</v>
      </c>
      <c r="AA79" s="71">
        <v>2559.775529384</v>
      </c>
      <c r="AB79" s="71">
        <v>1308.0354977669999</v>
      </c>
      <c r="AC79" s="71">
        <v>1343.525075341</v>
      </c>
      <c r="AD79" s="71" t="s">
        <v>424</v>
      </c>
      <c r="AE79" s="71">
        <v>18430</v>
      </c>
      <c r="AF79" s="83">
        <v>18038.258138136611</v>
      </c>
      <c r="AG79" s="83">
        <v>21542.986648273145</v>
      </c>
      <c r="AH79" s="71" t="s">
        <v>424</v>
      </c>
    </row>
    <row r="80" spans="1:34" s="47" customFormat="1" x14ac:dyDescent="0.35">
      <c r="A80" s="32" t="s">
        <v>331</v>
      </c>
      <c r="B80" s="45">
        <v>43780</v>
      </c>
      <c r="C80" s="31" t="s">
        <v>10</v>
      </c>
      <c r="D80" s="31" t="s">
        <v>11</v>
      </c>
      <c r="E80" s="31" t="s">
        <v>273</v>
      </c>
      <c r="F80" s="31">
        <v>40</v>
      </c>
      <c r="G80" s="31"/>
      <c r="H80" s="31"/>
      <c r="I80" s="46" t="s">
        <v>54</v>
      </c>
      <c r="J80" s="31"/>
      <c r="K80" s="48"/>
      <c r="L80" s="29" t="s">
        <v>55</v>
      </c>
      <c r="M80" s="31" t="s">
        <v>274</v>
      </c>
      <c r="N80" s="31" t="s">
        <v>275</v>
      </c>
      <c r="O80" s="72">
        <v>24.91</v>
      </c>
      <c r="P80" s="72" t="s">
        <v>14</v>
      </c>
      <c r="Q80" s="72" t="s">
        <v>14</v>
      </c>
      <c r="R80" s="72" t="s">
        <v>14</v>
      </c>
      <c r="S80" s="68">
        <v>58</v>
      </c>
      <c r="T80" s="68">
        <v>288</v>
      </c>
      <c r="U80" s="68">
        <v>237</v>
      </c>
      <c r="V80" s="68">
        <v>214</v>
      </c>
      <c r="W80" s="68">
        <v>24.477133489536001</v>
      </c>
      <c r="X80" s="68">
        <v>139.09733246425802</v>
      </c>
      <c r="Y80" s="68">
        <v>126.574613965336</v>
      </c>
      <c r="Z80" s="68">
        <v>74.970347400317692</v>
      </c>
      <c r="AA80" s="68">
        <v>6119.2833723840004</v>
      </c>
      <c r="AB80" s="68">
        <v>35052.527780992998</v>
      </c>
      <c r="AC80" s="68">
        <v>32023.377333230001</v>
      </c>
      <c r="AD80" s="68">
        <v>19117.438587081</v>
      </c>
      <c r="AE80" s="68">
        <v>1610</v>
      </c>
      <c r="AF80" s="57">
        <v>16130</v>
      </c>
      <c r="AG80" s="57">
        <v>25962.358969305809</v>
      </c>
      <c r="AH80" s="57">
        <v>25709.610277</v>
      </c>
    </row>
    <row r="81" spans="1:34" s="47" customFormat="1" x14ac:dyDescent="0.35">
      <c r="A81" s="32" t="s">
        <v>331</v>
      </c>
      <c r="B81" s="45">
        <v>43795</v>
      </c>
      <c r="C81" s="31" t="s">
        <v>10</v>
      </c>
      <c r="D81" s="31" t="s">
        <v>11</v>
      </c>
      <c r="E81" s="31" t="s">
        <v>276</v>
      </c>
      <c r="F81" s="31">
        <v>45</v>
      </c>
      <c r="G81" s="31"/>
      <c r="H81" s="31"/>
      <c r="I81" s="46" t="s">
        <v>400</v>
      </c>
      <c r="J81" s="31"/>
      <c r="K81" s="48"/>
      <c r="L81" s="29" t="s">
        <v>55</v>
      </c>
      <c r="M81" s="31" t="s">
        <v>277</v>
      </c>
      <c r="N81" s="31" t="s">
        <v>278</v>
      </c>
      <c r="O81" s="72">
        <v>36.659999999999997</v>
      </c>
      <c r="P81" s="72">
        <v>6.27</v>
      </c>
      <c r="Q81" s="72">
        <v>0</v>
      </c>
      <c r="R81" s="72">
        <v>6.27</v>
      </c>
      <c r="S81" s="68">
        <v>61</v>
      </c>
      <c r="T81" s="68">
        <v>89</v>
      </c>
      <c r="U81" s="68">
        <v>127</v>
      </c>
      <c r="V81" s="68">
        <v>134</v>
      </c>
      <c r="W81" s="68">
        <v>43.634201576000002</v>
      </c>
      <c r="X81" s="68">
        <v>51.060382500000003</v>
      </c>
      <c r="Y81" s="68">
        <v>51.123891190476201</v>
      </c>
      <c r="Z81" s="68">
        <v>25.0710744664032</v>
      </c>
      <c r="AA81" s="68">
        <v>10908.550394</v>
      </c>
      <c r="AB81" s="68">
        <v>12867.216390000001</v>
      </c>
      <c r="AC81" s="68">
        <v>12883.220579999999</v>
      </c>
      <c r="AD81" s="68">
        <v>6342.9818399999986</v>
      </c>
      <c r="AE81" s="68">
        <v>15330</v>
      </c>
      <c r="AF81" s="57">
        <v>22962.917000000001</v>
      </c>
      <c r="AG81" s="57">
        <v>34071.866999999998</v>
      </c>
      <c r="AH81" s="57">
        <v>41621.417000000001</v>
      </c>
    </row>
    <row r="82" spans="1:34" s="47" customFormat="1" x14ac:dyDescent="0.35">
      <c r="A82" s="32" t="s">
        <v>331</v>
      </c>
      <c r="B82" s="45">
        <v>43798</v>
      </c>
      <c r="C82" s="31" t="s">
        <v>10</v>
      </c>
      <c r="D82" s="31" t="s">
        <v>27</v>
      </c>
      <c r="E82" s="31" t="s">
        <v>405</v>
      </c>
      <c r="F82" s="31">
        <v>35</v>
      </c>
      <c r="G82" s="31"/>
      <c r="H82" s="31"/>
      <c r="I82" s="46" t="s">
        <v>151</v>
      </c>
      <c r="J82" s="31"/>
      <c r="K82" s="48"/>
      <c r="L82" s="29" t="s">
        <v>55</v>
      </c>
      <c r="M82" s="31" t="s">
        <v>279</v>
      </c>
      <c r="N82" s="31" t="s">
        <v>404</v>
      </c>
      <c r="O82" s="72">
        <v>449.81</v>
      </c>
      <c r="P82" s="72">
        <v>74.900000000000006</v>
      </c>
      <c r="Q82" s="72">
        <v>0</v>
      </c>
      <c r="R82" s="72">
        <v>74.900000000000006</v>
      </c>
      <c r="S82" s="68">
        <v>70</v>
      </c>
      <c r="T82" s="68">
        <v>651</v>
      </c>
      <c r="U82" s="68">
        <v>724</v>
      </c>
      <c r="V82" s="68">
        <v>721</v>
      </c>
      <c r="W82" s="68">
        <v>287.15645488665604</v>
      </c>
      <c r="X82" s="68" t="s">
        <v>14</v>
      </c>
      <c r="Y82" s="68">
        <v>620.25977473494902</v>
      </c>
      <c r="Z82" s="85">
        <v>620.51066499434899</v>
      </c>
      <c r="AA82" s="68">
        <v>71789.113721664005</v>
      </c>
      <c r="AB82" s="68" t="s">
        <v>14</v>
      </c>
      <c r="AC82" s="68">
        <v>156925.723007942</v>
      </c>
      <c r="AD82" s="85">
        <v>158230.21957355901</v>
      </c>
      <c r="AE82" s="68">
        <v>17700</v>
      </c>
      <c r="AF82" s="57">
        <v>21410</v>
      </c>
      <c r="AG82" s="57">
        <v>122382.61812090456</v>
      </c>
      <c r="AH82" s="85">
        <v>123531.96179999999</v>
      </c>
    </row>
    <row r="83" spans="1:34" s="47" customFormat="1" x14ac:dyDescent="0.35">
      <c r="A83" s="32" t="s">
        <v>331</v>
      </c>
      <c r="B83" s="45">
        <v>43804</v>
      </c>
      <c r="C83" s="31" t="s">
        <v>10</v>
      </c>
      <c r="D83" s="31" t="s">
        <v>27</v>
      </c>
      <c r="E83" s="31" t="s">
        <v>304</v>
      </c>
      <c r="F83" s="31">
        <v>20</v>
      </c>
      <c r="G83" s="31"/>
      <c r="H83" s="31"/>
      <c r="I83" s="46" t="s">
        <v>48</v>
      </c>
      <c r="J83" s="31"/>
      <c r="K83" s="48"/>
      <c r="L83" s="29" t="s">
        <v>55</v>
      </c>
      <c r="M83" s="31" t="s">
        <v>305</v>
      </c>
      <c r="N83" s="31" t="s">
        <v>306</v>
      </c>
      <c r="O83" s="72">
        <v>64.13</v>
      </c>
      <c r="P83" s="72">
        <v>27.66</v>
      </c>
      <c r="Q83" s="72">
        <v>0</v>
      </c>
      <c r="R83" s="72">
        <v>27.66</v>
      </c>
      <c r="S83" s="68">
        <v>113</v>
      </c>
      <c r="T83" s="68">
        <v>114</v>
      </c>
      <c r="U83" s="68">
        <v>118</v>
      </c>
      <c r="V83" s="68">
        <v>114</v>
      </c>
      <c r="W83" s="68">
        <v>173.17281066799998</v>
      </c>
      <c r="X83" s="68">
        <v>72.381938908730191</v>
      </c>
      <c r="Y83" s="68">
        <v>503.15372527777799</v>
      </c>
      <c r="Z83" s="68">
        <v>199.19755679841899</v>
      </c>
      <c r="AA83" s="68">
        <v>43293.202666999998</v>
      </c>
      <c r="AB83" s="68">
        <v>18240.248605000001</v>
      </c>
      <c r="AC83" s="68">
        <v>126794.73877</v>
      </c>
      <c r="AD83" s="68">
        <v>50396.981870000003</v>
      </c>
      <c r="AE83" s="68">
        <v>14980</v>
      </c>
      <c r="AF83" s="57">
        <v>13011</v>
      </c>
      <c r="AG83" s="57">
        <v>14850</v>
      </c>
      <c r="AH83" s="57">
        <v>14660</v>
      </c>
    </row>
    <row r="84" spans="1:34" s="47" customFormat="1" x14ac:dyDescent="0.35">
      <c r="A84" s="32" t="s">
        <v>331</v>
      </c>
      <c r="B84" s="45">
        <v>43808</v>
      </c>
      <c r="C84" s="31" t="s">
        <v>10</v>
      </c>
      <c r="D84" s="31" t="s">
        <v>11</v>
      </c>
      <c r="E84" s="31" t="s">
        <v>307</v>
      </c>
      <c r="F84" s="30">
        <v>40</v>
      </c>
      <c r="G84" s="30"/>
      <c r="H84" s="30"/>
      <c r="I84" s="30" t="s">
        <v>54</v>
      </c>
      <c r="J84" s="31"/>
      <c r="K84" s="48"/>
      <c r="L84" s="29" t="s">
        <v>55</v>
      </c>
      <c r="M84" s="31" t="s">
        <v>308</v>
      </c>
      <c r="N84" s="31" t="s">
        <v>309</v>
      </c>
      <c r="O84" s="72">
        <v>67.959999999999994</v>
      </c>
      <c r="P84" s="72">
        <v>20.07</v>
      </c>
      <c r="Q84" s="72">
        <v>0</v>
      </c>
      <c r="R84" s="72">
        <v>20.07</v>
      </c>
      <c r="S84" s="68" t="s">
        <v>14</v>
      </c>
      <c r="T84" s="68">
        <v>43</v>
      </c>
      <c r="U84" s="68">
        <v>80</v>
      </c>
      <c r="V84" s="68">
        <v>94</v>
      </c>
      <c r="W84" s="68">
        <v>79.199713884664007</v>
      </c>
      <c r="X84" s="68">
        <v>64.165794224612</v>
      </c>
      <c r="Y84" s="68">
        <v>46.334166843729101</v>
      </c>
      <c r="Z84" s="68">
        <v>8.88178368599206</v>
      </c>
      <c r="AA84" s="68">
        <v>19799.928471166</v>
      </c>
      <c r="AB84" s="68">
        <v>16041.448556153</v>
      </c>
      <c r="AC84" s="68">
        <v>11629.875877776001</v>
      </c>
      <c r="AD84" s="68">
        <v>2238.2094888699999</v>
      </c>
      <c r="AE84" s="68">
        <v>3590</v>
      </c>
      <c r="AF84" s="57">
        <v>6909.1359864364786</v>
      </c>
      <c r="AG84" s="57">
        <v>10985.074626865671</v>
      </c>
      <c r="AH84" s="57">
        <v>11829.71134</v>
      </c>
    </row>
    <row r="85" spans="1:34" s="47" customFormat="1" x14ac:dyDescent="0.35">
      <c r="A85" s="32" t="s">
        <v>331</v>
      </c>
      <c r="B85" s="45">
        <v>43808</v>
      </c>
      <c r="C85" s="31" t="s">
        <v>10</v>
      </c>
      <c r="D85" s="31" t="s">
        <v>11</v>
      </c>
      <c r="E85" s="31" t="s">
        <v>407</v>
      </c>
      <c r="F85" s="31">
        <v>35</v>
      </c>
      <c r="G85" s="31"/>
      <c r="H85" s="31"/>
      <c r="I85" s="46" t="s">
        <v>151</v>
      </c>
      <c r="J85" s="31"/>
      <c r="K85" s="48"/>
      <c r="L85" s="29" t="s">
        <v>55</v>
      </c>
      <c r="M85" s="31" t="s">
        <v>310</v>
      </c>
      <c r="N85" s="31" t="s">
        <v>406</v>
      </c>
      <c r="O85" s="72">
        <v>31.01</v>
      </c>
      <c r="P85" s="72">
        <v>0</v>
      </c>
      <c r="Q85" s="72">
        <v>0</v>
      </c>
      <c r="R85" s="72">
        <v>0</v>
      </c>
      <c r="S85" s="68">
        <v>30</v>
      </c>
      <c r="T85" s="68">
        <v>15</v>
      </c>
      <c r="U85" s="68">
        <v>12</v>
      </c>
      <c r="V85" s="68">
        <v>12</v>
      </c>
      <c r="W85" s="68">
        <v>1.0593611510959999</v>
      </c>
      <c r="X85" s="68" t="s">
        <v>14</v>
      </c>
      <c r="Y85" s="68" t="s">
        <v>14</v>
      </c>
      <c r="Z85" s="85">
        <v>5.46058932600784</v>
      </c>
      <c r="AA85" s="68">
        <v>264.84028777399999</v>
      </c>
      <c r="AB85" s="68" t="s">
        <v>14</v>
      </c>
      <c r="AC85" s="68" t="s">
        <v>14</v>
      </c>
      <c r="AD85" s="85">
        <v>1392.450278132</v>
      </c>
      <c r="AE85" s="68">
        <v>8890</v>
      </c>
      <c r="AF85" s="57">
        <v>10945</v>
      </c>
      <c r="AG85" s="57">
        <v>10196</v>
      </c>
      <c r="AH85" s="85">
        <v>11639.146843999999</v>
      </c>
    </row>
    <row r="86" spans="1:34" s="47" customFormat="1" x14ac:dyDescent="0.35">
      <c r="A86" s="80" t="s">
        <v>331</v>
      </c>
      <c r="B86" s="81">
        <v>43809</v>
      </c>
      <c r="C86" s="61" t="s">
        <v>10</v>
      </c>
      <c r="D86" s="61" t="s">
        <v>11</v>
      </c>
      <c r="E86" s="61" t="s">
        <v>429</v>
      </c>
      <c r="F86" s="65">
        <v>40</v>
      </c>
      <c r="G86" s="65"/>
      <c r="H86" s="65"/>
      <c r="I86" s="65" t="s">
        <v>54</v>
      </c>
      <c r="J86" s="61"/>
      <c r="K86" s="84"/>
      <c r="L86" s="64" t="s">
        <v>55</v>
      </c>
      <c r="M86" s="61" t="s">
        <v>311</v>
      </c>
      <c r="N86" s="61" t="s">
        <v>312</v>
      </c>
      <c r="O86" s="69">
        <v>75.069999999999993</v>
      </c>
      <c r="P86" s="69">
        <v>9.4700000000000006</v>
      </c>
      <c r="Q86" s="69">
        <v>0</v>
      </c>
      <c r="R86" s="69">
        <v>9.4700000000000006</v>
      </c>
      <c r="S86" s="71">
        <v>30</v>
      </c>
      <c r="T86" s="71">
        <v>32</v>
      </c>
      <c r="U86" s="71" t="s">
        <v>14</v>
      </c>
      <c r="V86" s="71" t="s">
        <v>424</v>
      </c>
      <c r="W86" s="71">
        <v>13.775548658376</v>
      </c>
      <c r="X86" s="71">
        <v>29.1598087826534</v>
      </c>
      <c r="Y86" s="71" t="s">
        <v>14</v>
      </c>
      <c r="Z86" s="71" t="s">
        <v>424</v>
      </c>
      <c r="AA86" s="71">
        <v>3443.8871645939998</v>
      </c>
      <c r="AB86" s="71">
        <v>7319.1120044459994</v>
      </c>
      <c r="AC86" s="71" t="s">
        <v>14</v>
      </c>
      <c r="AD86" s="71" t="s">
        <v>424</v>
      </c>
      <c r="AE86" s="71">
        <v>6780</v>
      </c>
      <c r="AF86" s="83">
        <v>8237.9972150804952</v>
      </c>
      <c r="AG86" s="83" t="s">
        <v>14</v>
      </c>
      <c r="AH86" s="71" t="s">
        <v>424</v>
      </c>
    </row>
    <row r="87" spans="1:34" s="47" customFormat="1" x14ac:dyDescent="0.35">
      <c r="A87" s="32" t="s">
        <v>331</v>
      </c>
      <c r="B87" s="45">
        <v>43811</v>
      </c>
      <c r="C87" s="31" t="s">
        <v>10</v>
      </c>
      <c r="D87" s="31" t="s">
        <v>11</v>
      </c>
      <c r="E87" s="31" t="s">
        <v>313</v>
      </c>
      <c r="F87" s="29">
        <v>50</v>
      </c>
      <c r="G87" s="29"/>
      <c r="H87" s="29"/>
      <c r="I87" s="29" t="s">
        <v>394</v>
      </c>
      <c r="J87" s="31"/>
      <c r="K87" s="48"/>
      <c r="L87" s="29" t="s">
        <v>55</v>
      </c>
      <c r="M87" s="31" t="s">
        <v>314</v>
      </c>
      <c r="N87" s="31" t="s">
        <v>315</v>
      </c>
      <c r="O87" s="72">
        <v>56.16</v>
      </c>
      <c r="P87" s="72">
        <v>28.71</v>
      </c>
      <c r="Q87" s="72">
        <v>0</v>
      </c>
      <c r="R87" s="72">
        <v>28.71</v>
      </c>
      <c r="S87" s="68">
        <v>97</v>
      </c>
      <c r="T87" s="68">
        <v>107</v>
      </c>
      <c r="U87" s="68">
        <v>108</v>
      </c>
      <c r="V87" s="68">
        <v>117</v>
      </c>
      <c r="W87" s="68">
        <v>86.005242796128002</v>
      </c>
      <c r="X87" s="68">
        <v>117.491937510295</v>
      </c>
      <c r="Y87" s="68">
        <v>235.75345089482602</v>
      </c>
      <c r="Z87" s="68">
        <v>97.213624838470594</v>
      </c>
      <c r="AA87" s="68">
        <v>21501.310699032001</v>
      </c>
      <c r="AB87" s="68">
        <v>29490.476315084001</v>
      </c>
      <c r="AC87" s="68">
        <v>59645.623076390999</v>
      </c>
      <c r="AD87" s="68">
        <v>24789.474333810002</v>
      </c>
      <c r="AE87" s="68">
        <v>43170</v>
      </c>
      <c r="AF87" s="57">
        <v>47003.304249053603</v>
      </c>
      <c r="AG87" s="57">
        <v>44398.28546090555</v>
      </c>
      <c r="AH87" s="57">
        <v>40586.321724000001</v>
      </c>
    </row>
    <row r="88" spans="1:34" s="47" customFormat="1" x14ac:dyDescent="0.35">
      <c r="A88" s="32" t="s">
        <v>331</v>
      </c>
      <c r="B88" s="45">
        <v>43811</v>
      </c>
      <c r="C88" s="31" t="s">
        <v>10</v>
      </c>
      <c r="D88" s="31" t="s">
        <v>11</v>
      </c>
      <c r="E88" s="31" t="s">
        <v>408</v>
      </c>
      <c r="F88" s="31">
        <v>10</v>
      </c>
      <c r="G88" s="31"/>
      <c r="H88" s="31"/>
      <c r="I88" s="46" t="s">
        <v>13</v>
      </c>
      <c r="J88" s="31"/>
      <c r="K88" s="48"/>
      <c r="L88" s="29" t="s">
        <v>55</v>
      </c>
      <c r="M88" s="31" t="s">
        <v>316</v>
      </c>
      <c r="N88" s="31" t="s">
        <v>409</v>
      </c>
      <c r="O88" s="72">
        <v>20.25</v>
      </c>
      <c r="P88" s="72">
        <v>2.4500000000000002</v>
      </c>
      <c r="Q88" s="72">
        <v>0</v>
      </c>
      <c r="R88" s="72">
        <v>2.4500000000000002</v>
      </c>
      <c r="S88" s="68">
        <v>17</v>
      </c>
      <c r="T88" s="68">
        <v>9</v>
      </c>
      <c r="U88" s="68">
        <v>9</v>
      </c>
      <c r="V88" s="68">
        <v>9</v>
      </c>
      <c r="W88" s="68">
        <v>4.0021002414159996</v>
      </c>
      <c r="X88" s="68" t="s">
        <v>14</v>
      </c>
      <c r="Y88" s="68">
        <v>29.163422955523803</v>
      </c>
      <c r="Z88" s="85">
        <v>8.6796395063843104</v>
      </c>
      <c r="AA88" s="68">
        <v>1000.5250603539999</v>
      </c>
      <c r="AB88" s="68" t="s">
        <v>14</v>
      </c>
      <c r="AC88" s="68">
        <v>7349.1825847919999</v>
      </c>
      <c r="AD88" s="85">
        <v>2213.308074128</v>
      </c>
      <c r="AE88" s="68">
        <v>2140</v>
      </c>
      <c r="AF88" s="57">
        <v>3083</v>
      </c>
      <c r="AG88" s="57">
        <v>3037.3946888702762</v>
      </c>
      <c r="AH88" s="85">
        <v>2748.5727750000001</v>
      </c>
    </row>
    <row r="89" spans="1:34" s="47" customFormat="1" x14ac:dyDescent="0.35">
      <c r="A89" s="32" t="s">
        <v>331</v>
      </c>
      <c r="B89" s="45">
        <v>43817</v>
      </c>
      <c r="C89" s="31" t="s">
        <v>10</v>
      </c>
      <c r="D89" s="31" t="s">
        <v>11</v>
      </c>
      <c r="E89" s="31" t="s">
        <v>317</v>
      </c>
      <c r="F89" s="31">
        <v>10</v>
      </c>
      <c r="G89" s="31"/>
      <c r="H89" s="31"/>
      <c r="I89" s="46" t="s">
        <v>13</v>
      </c>
      <c r="J89" s="31"/>
      <c r="K89" s="48"/>
      <c r="L89" s="29" t="s">
        <v>55</v>
      </c>
      <c r="M89" s="31" t="s">
        <v>318</v>
      </c>
      <c r="N89" s="31" t="s">
        <v>319</v>
      </c>
      <c r="O89" s="72">
        <v>4.21</v>
      </c>
      <c r="P89" s="72">
        <v>0</v>
      </c>
      <c r="Q89" s="72">
        <v>0</v>
      </c>
      <c r="R89" s="72">
        <v>0</v>
      </c>
      <c r="S89" s="68">
        <v>16</v>
      </c>
      <c r="T89" s="68">
        <v>14</v>
      </c>
      <c r="U89" s="68">
        <v>10</v>
      </c>
      <c r="V89" s="68">
        <v>10</v>
      </c>
      <c r="W89" s="68">
        <v>0.8666747957280001</v>
      </c>
      <c r="X89" s="68">
        <v>151.60289361734499</v>
      </c>
      <c r="Y89" s="68">
        <v>151.50708543292899</v>
      </c>
      <c r="Z89" s="68">
        <v>13.736437425403899</v>
      </c>
      <c r="AA89" s="68">
        <v>216.66869893200001</v>
      </c>
      <c r="AB89" s="68">
        <v>38203.929191570998</v>
      </c>
      <c r="AC89" s="68">
        <v>38331.292614531005</v>
      </c>
      <c r="AD89" s="68">
        <v>3502.7915434780002</v>
      </c>
      <c r="AE89" s="68">
        <v>1550</v>
      </c>
      <c r="AF89" s="57">
        <v>1124.2109711322285</v>
      </c>
      <c r="AG89" s="57">
        <v>1547.3054145932895</v>
      </c>
      <c r="AH89" s="57">
        <v>1400.174153443</v>
      </c>
    </row>
    <row r="90" spans="1:34" s="47" customFormat="1" x14ac:dyDescent="0.35">
      <c r="A90" s="32" t="s">
        <v>331</v>
      </c>
      <c r="B90" s="45">
        <v>43818</v>
      </c>
      <c r="C90" s="31" t="s">
        <v>10</v>
      </c>
      <c r="D90" s="31" t="s">
        <v>11</v>
      </c>
      <c r="E90" s="31" t="s">
        <v>320</v>
      </c>
      <c r="F90" s="30">
        <v>40</v>
      </c>
      <c r="G90" s="30"/>
      <c r="H90" s="30"/>
      <c r="I90" s="30" t="s">
        <v>54</v>
      </c>
      <c r="J90" s="31"/>
      <c r="K90" s="48"/>
      <c r="L90" s="29" t="s">
        <v>55</v>
      </c>
      <c r="M90" s="31" t="s">
        <v>321</v>
      </c>
      <c r="N90" s="31" t="s">
        <v>322</v>
      </c>
      <c r="O90" s="72">
        <v>6.67</v>
      </c>
      <c r="P90" s="72">
        <v>1.76</v>
      </c>
      <c r="Q90" s="72">
        <v>0</v>
      </c>
      <c r="R90" s="72">
        <v>1.76</v>
      </c>
      <c r="S90" s="68">
        <v>39</v>
      </c>
      <c r="T90" s="68">
        <v>42</v>
      </c>
      <c r="U90" s="68">
        <v>46</v>
      </c>
      <c r="V90" s="68">
        <v>46</v>
      </c>
      <c r="W90" s="68">
        <v>1.3391620631680001</v>
      </c>
      <c r="X90" s="68">
        <v>10.3558764534398</v>
      </c>
      <c r="Y90" s="68">
        <v>24.823610916059302</v>
      </c>
      <c r="Z90" s="68">
        <v>4.4266502869647102</v>
      </c>
      <c r="AA90" s="68">
        <v>334.79051579200001</v>
      </c>
      <c r="AB90" s="68">
        <v>2236.8693139430002</v>
      </c>
      <c r="AC90" s="68">
        <v>6280.373561763</v>
      </c>
      <c r="AD90" s="68">
        <v>1128.7958231760001</v>
      </c>
      <c r="AE90" s="68">
        <v>2780</v>
      </c>
      <c r="AF90" s="57">
        <v>2232.5700905399663</v>
      </c>
      <c r="AG90" s="57">
        <v>6568.7532147608017</v>
      </c>
      <c r="AH90" s="57">
        <v>5944.139007664</v>
      </c>
    </row>
    <row r="91" spans="1:34" s="47" customFormat="1" x14ac:dyDescent="0.35">
      <c r="A91" s="58" t="s">
        <v>414</v>
      </c>
      <c r="B91" s="45">
        <v>43565</v>
      </c>
      <c r="C91" s="31" t="s">
        <v>10</v>
      </c>
      <c r="D91" s="31" t="s">
        <v>76</v>
      </c>
      <c r="E91" s="31" t="s">
        <v>77</v>
      </c>
      <c r="F91" s="31"/>
      <c r="G91" s="31"/>
      <c r="H91" s="31"/>
      <c r="I91" s="31"/>
      <c r="J91" s="31"/>
      <c r="K91" s="48"/>
      <c r="L91" s="29" t="s">
        <v>55</v>
      </c>
      <c r="M91" s="31" t="s">
        <v>78</v>
      </c>
      <c r="N91" s="31" t="s">
        <v>79</v>
      </c>
      <c r="O91" s="72">
        <v>3493.77</v>
      </c>
      <c r="P91" s="72">
        <v>675.9</v>
      </c>
      <c r="Q91" s="67">
        <v>300.10000000000002</v>
      </c>
      <c r="R91" s="72">
        <v>976</v>
      </c>
      <c r="S91" s="68">
        <v>3564</v>
      </c>
      <c r="T91" s="68">
        <v>4150</v>
      </c>
      <c r="U91" s="68">
        <v>4911</v>
      </c>
      <c r="V91" s="68">
        <v>5746</v>
      </c>
      <c r="W91" s="68">
        <v>1452.1980177426601</v>
      </c>
      <c r="X91" s="68" t="s">
        <v>14</v>
      </c>
      <c r="Y91" s="68" t="s">
        <v>14</v>
      </c>
      <c r="Z91" s="68" t="s">
        <v>14</v>
      </c>
      <c r="AA91" s="68">
        <v>196046.73239525899</v>
      </c>
      <c r="AB91" s="68" t="s">
        <v>14</v>
      </c>
      <c r="AC91" s="68" t="s">
        <v>14</v>
      </c>
      <c r="AD91" s="68" t="s">
        <v>14</v>
      </c>
      <c r="AE91" s="68">
        <v>680300.011866841</v>
      </c>
      <c r="AF91" s="68">
        <v>673499.99863339902</v>
      </c>
      <c r="AG91" s="68">
        <v>1138999.98461463</v>
      </c>
      <c r="AH91" s="68">
        <v>1643999.9872668299</v>
      </c>
    </row>
    <row r="92" spans="1:34" s="47" customFormat="1" x14ac:dyDescent="0.35">
      <c r="A92" s="58" t="s">
        <v>414</v>
      </c>
      <c r="B92" s="45">
        <v>43565</v>
      </c>
      <c r="C92" s="31" t="s">
        <v>10</v>
      </c>
      <c r="D92" s="31" t="s">
        <v>76</v>
      </c>
      <c r="E92" s="31" t="s">
        <v>80</v>
      </c>
      <c r="F92" s="31"/>
      <c r="G92" s="31"/>
      <c r="H92" s="31"/>
      <c r="I92" s="31"/>
      <c r="J92" s="31"/>
      <c r="K92" s="48"/>
      <c r="L92" s="29" t="s">
        <v>55</v>
      </c>
      <c r="M92" s="31" t="s">
        <v>81</v>
      </c>
      <c r="N92" s="31" t="s">
        <v>82</v>
      </c>
      <c r="O92" s="72">
        <v>0</v>
      </c>
      <c r="P92" s="72" t="s">
        <v>14</v>
      </c>
      <c r="Q92" s="67" t="s">
        <v>14</v>
      </c>
      <c r="R92" s="72" t="s">
        <v>14</v>
      </c>
      <c r="S92" s="68">
        <v>3564</v>
      </c>
      <c r="T92" s="68">
        <v>4150</v>
      </c>
      <c r="U92" s="68">
        <v>4911</v>
      </c>
      <c r="V92" s="68">
        <v>5746</v>
      </c>
      <c r="W92" s="68">
        <v>2560.28394564574</v>
      </c>
      <c r="X92" s="68">
        <v>7020.1296772580199</v>
      </c>
      <c r="Y92" s="68">
        <v>7057.5628515503877</v>
      </c>
      <c r="Z92" s="68">
        <v>6770.4280155642027</v>
      </c>
      <c r="AA92" s="68">
        <v>458290.82627058699</v>
      </c>
      <c r="AB92" s="68">
        <v>1769072.6786690201</v>
      </c>
      <c r="AC92" s="68">
        <v>1820851.2157000001</v>
      </c>
      <c r="AD92" s="68">
        <v>1740000</v>
      </c>
      <c r="AE92" s="68">
        <v>680300.011866841</v>
      </c>
      <c r="AF92" s="68">
        <v>673499.99863339902</v>
      </c>
      <c r="AG92" s="68">
        <v>1138999.98461463</v>
      </c>
      <c r="AH92" s="68">
        <v>1643999.9872668299</v>
      </c>
    </row>
    <row r="93" spans="1:34" s="47" customFormat="1" x14ac:dyDescent="0.35">
      <c r="A93" s="58" t="s">
        <v>414</v>
      </c>
      <c r="B93" s="45">
        <v>43607</v>
      </c>
      <c r="C93" s="31" t="s">
        <v>10</v>
      </c>
      <c r="D93" s="31" t="s">
        <v>27</v>
      </c>
      <c r="E93" s="31" t="s">
        <v>117</v>
      </c>
      <c r="F93" s="31"/>
      <c r="G93" s="31">
        <v>20</v>
      </c>
      <c r="H93" s="31"/>
      <c r="I93" s="31"/>
      <c r="J93" s="31" t="s">
        <v>394</v>
      </c>
      <c r="K93" s="31"/>
      <c r="L93" s="29" t="s">
        <v>55</v>
      </c>
      <c r="M93" s="31" t="s">
        <v>118</v>
      </c>
      <c r="N93" s="31" t="s">
        <v>119</v>
      </c>
      <c r="O93" s="72">
        <v>233</v>
      </c>
      <c r="P93" s="72">
        <v>35.9</v>
      </c>
      <c r="Q93" s="67">
        <v>197.1</v>
      </c>
      <c r="R93" s="72">
        <v>233</v>
      </c>
      <c r="S93" s="68" t="s">
        <v>14</v>
      </c>
      <c r="T93" s="68">
        <v>6</v>
      </c>
      <c r="U93" s="68">
        <v>9</v>
      </c>
      <c r="V93" s="68">
        <v>11</v>
      </c>
      <c r="W93" s="68">
        <v>42.227848350978498</v>
      </c>
      <c r="X93" s="68">
        <v>11.795681365779499</v>
      </c>
      <c r="Y93" s="68">
        <v>139.66834492248063</v>
      </c>
      <c r="Z93" s="68">
        <v>131.02173929961089</v>
      </c>
      <c r="AA93" s="68">
        <v>5996.3544658389401</v>
      </c>
      <c r="AB93" s="68">
        <v>2724.80239549505</v>
      </c>
      <c r="AC93" s="68">
        <v>36034.432990000001</v>
      </c>
      <c r="AD93" s="68">
        <v>33672.587</v>
      </c>
      <c r="AE93" s="68">
        <v>121975.58145944</v>
      </c>
      <c r="AF93" s="68">
        <v>142749.693732769</v>
      </c>
      <c r="AG93" s="68">
        <v>167477.32019084899</v>
      </c>
      <c r="AH93" s="68">
        <v>248030.79757657801</v>
      </c>
    </row>
    <row r="94" spans="1:34" s="47" customFormat="1" x14ac:dyDescent="0.35">
      <c r="A94" s="58" t="s">
        <v>414</v>
      </c>
      <c r="B94" s="45">
        <v>43619</v>
      </c>
      <c r="C94" s="31" t="s">
        <v>10</v>
      </c>
      <c r="D94" s="31" t="s">
        <v>27</v>
      </c>
      <c r="E94" s="31" t="s">
        <v>166</v>
      </c>
      <c r="F94" s="31">
        <v>20</v>
      </c>
      <c r="G94" s="31"/>
      <c r="H94" s="31"/>
      <c r="I94" s="46" t="s">
        <v>48</v>
      </c>
      <c r="J94" s="31"/>
      <c r="K94" s="31"/>
      <c r="L94" s="29" t="s">
        <v>55</v>
      </c>
      <c r="M94" s="31" t="s">
        <v>167</v>
      </c>
      <c r="N94" s="31" t="s">
        <v>168</v>
      </c>
      <c r="O94" s="72">
        <v>88.329931068338482</v>
      </c>
      <c r="P94" s="72">
        <v>11.84</v>
      </c>
      <c r="Q94" s="67">
        <v>16.020399999999999</v>
      </c>
      <c r="R94" s="72">
        <v>27.860399999999998</v>
      </c>
      <c r="S94" s="68">
        <v>19</v>
      </c>
      <c r="T94" s="68">
        <v>21</v>
      </c>
      <c r="U94" s="68">
        <v>23.5</v>
      </c>
      <c r="V94" s="68">
        <v>23.2</v>
      </c>
      <c r="W94" s="68">
        <v>41.2416114776535</v>
      </c>
      <c r="X94" s="68">
        <v>248.253948025375</v>
      </c>
      <c r="Y94" s="68">
        <v>808.99297709302334</v>
      </c>
      <c r="Z94" s="68">
        <v>342.5875175097276</v>
      </c>
      <c r="AA94" s="68">
        <v>6062.5168872150698</v>
      </c>
      <c r="AB94" s="68">
        <v>62808.248850420001</v>
      </c>
      <c r="AC94" s="68">
        <v>208720.18809000001</v>
      </c>
      <c r="AD94" s="68">
        <v>88044.991999999998</v>
      </c>
      <c r="AE94" s="68">
        <v>0</v>
      </c>
      <c r="AF94" s="68">
        <v>0</v>
      </c>
      <c r="AG94" s="68">
        <v>0</v>
      </c>
      <c r="AH94" s="68">
        <v>0</v>
      </c>
    </row>
    <row r="95" spans="1:34" s="47" customFormat="1" x14ac:dyDescent="0.35">
      <c r="A95" s="58" t="s">
        <v>414</v>
      </c>
      <c r="B95" s="45">
        <v>43630</v>
      </c>
      <c r="C95" s="31" t="s">
        <v>10</v>
      </c>
      <c r="D95" s="31" t="s">
        <v>11</v>
      </c>
      <c r="E95" s="31" t="s">
        <v>169</v>
      </c>
      <c r="F95" s="31"/>
      <c r="G95" s="31"/>
      <c r="H95" s="31"/>
      <c r="I95" s="31"/>
      <c r="J95" s="31"/>
      <c r="K95" s="31"/>
      <c r="L95" s="29" t="s">
        <v>55</v>
      </c>
      <c r="M95" s="31" t="s">
        <v>170</v>
      </c>
      <c r="N95" s="31" t="s">
        <v>171</v>
      </c>
      <c r="O95" s="72">
        <v>12.125486554518664</v>
      </c>
      <c r="P95" s="72">
        <v>0.42857099999999998</v>
      </c>
      <c r="Q95" s="67">
        <v>0.7</v>
      </c>
      <c r="R95" s="72">
        <v>1.128571</v>
      </c>
      <c r="S95" s="68">
        <v>23</v>
      </c>
      <c r="T95" s="68" t="s">
        <v>14</v>
      </c>
      <c r="U95" s="68">
        <v>24.7</v>
      </c>
      <c r="V95" s="68">
        <v>27.6</v>
      </c>
      <c r="W95" s="68">
        <v>3.5389994738312298</v>
      </c>
      <c r="X95" s="68">
        <v>4.2275918224144098</v>
      </c>
      <c r="Y95" s="68">
        <v>4.2802594961240308</v>
      </c>
      <c r="Z95" s="68">
        <v>1.9820926070038911</v>
      </c>
      <c r="AA95" s="68">
        <v>141.55997895324899</v>
      </c>
      <c r="AB95" s="68">
        <v>473.490284110414</v>
      </c>
      <c r="AC95" s="68">
        <v>1104.3069499999999</v>
      </c>
      <c r="AD95" s="68">
        <v>509.39780000000002</v>
      </c>
      <c r="AE95" s="68">
        <v>15650.4790310562</v>
      </c>
      <c r="AF95" s="68">
        <v>12768.629892155501</v>
      </c>
      <c r="AG95" s="68">
        <v>12207.084695100801</v>
      </c>
      <c r="AH95" s="68">
        <v>15241.323025911999</v>
      </c>
    </row>
    <row r="96" spans="1:34" s="47" customFormat="1" x14ac:dyDescent="0.35">
      <c r="A96" s="58" t="s">
        <v>414</v>
      </c>
      <c r="B96" s="45">
        <v>43634</v>
      </c>
      <c r="C96" s="31" t="s">
        <v>10</v>
      </c>
      <c r="D96" s="31" t="s">
        <v>27</v>
      </c>
      <c r="E96" s="31" t="s">
        <v>172</v>
      </c>
      <c r="F96" s="31">
        <v>60</v>
      </c>
      <c r="G96" s="31">
        <v>10</v>
      </c>
      <c r="H96" s="31"/>
      <c r="I96" s="31" t="s">
        <v>58</v>
      </c>
      <c r="J96" s="31" t="s">
        <v>58</v>
      </c>
      <c r="K96" s="31"/>
      <c r="L96" s="29" t="s">
        <v>55</v>
      </c>
      <c r="M96" s="31" t="s">
        <v>173</v>
      </c>
      <c r="N96" s="31" t="s">
        <v>174</v>
      </c>
      <c r="O96" s="72">
        <v>211.39452068101639</v>
      </c>
      <c r="P96" s="72">
        <v>15</v>
      </c>
      <c r="Q96" s="67">
        <v>86.83905</v>
      </c>
      <c r="R96" s="72">
        <v>101.83905</v>
      </c>
      <c r="S96" s="68">
        <v>204</v>
      </c>
      <c r="T96" s="68">
        <v>209</v>
      </c>
      <c r="U96" s="68" t="s">
        <v>14</v>
      </c>
      <c r="V96" s="68">
        <v>249</v>
      </c>
      <c r="W96" s="68">
        <v>140.97708176599801</v>
      </c>
      <c r="X96" s="68">
        <v>57.394029297182598</v>
      </c>
      <c r="Y96" s="68">
        <v>370.3253546511628</v>
      </c>
      <c r="Z96" s="68">
        <v>1361.8677042801557</v>
      </c>
      <c r="AA96" s="68">
        <v>19313.860201941701</v>
      </c>
      <c r="AB96" s="68">
        <v>14520.689412187199</v>
      </c>
      <c r="AC96" s="68">
        <v>95543.941500000001</v>
      </c>
      <c r="AD96" s="68">
        <v>350000</v>
      </c>
      <c r="AE96" s="68">
        <v>297974.51170217298</v>
      </c>
      <c r="AF96" s="68">
        <v>153973.43219145399</v>
      </c>
      <c r="AG96" s="68">
        <v>371990.30249524902</v>
      </c>
      <c r="AH96" s="68">
        <v>632836.83013668703</v>
      </c>
    </row>
    <row r="97" spans="1:58" s="47" customFormat="1" x14ac:dyDescent="0.35">
      <c r="A97" s="58" t="s">
        <v>414</v>
      </c>
      <c r="B97" s="45">
        <v>43636</v>
      </c>
      <c r="C97" s="31" t="s">
        <v>10</v>
      </c>
      <c r="D97" s="31" t="s">
        <v>27</v>
      </c>
      <c r="E97" s="31" t="s">
        <v>265</v>
      </c>
      <c r="F97" s="31">
        <v>10</v>
      </c>
      <c r="G97" s="31">
        <v>45</v>
      </c>
      <c r="H97" s="31"/>
      <c r="I97" s="31" t="s">
        <v>13</v>
      </c>
      <c r="J97" s="31" t="s">
        <v>19</v>
      </c>
      <c r="K97" s="31"/>
      <c r="L97" s="29" t="s">
        <v>55</v>
      </c>
      <c r="M97" s="31" t="s">
        <v>175</v>
      </c>
      <c r="N97" s="31" t="s">
        <v>176</v>
      </c>
      <c r="O97" s="72">
        <v>122.11671995903929</v>
      </c>
      <c r="P97" s="72">
        <v>23.157418</v>
      </c>
      <c r="Q97" s="67">
        <v>33.6295</v>
      </c>
      <c r="R97" s="72">
        <v>56.786918</v>
      </c>
      <c r="S97" s="68" t="s">
        <v>14</v>
      </c>
      <c r="T97" s="68" t="s">
        <v>14</v>
      </c>
      <c r="U97" s="68" t="s">
        <v>14</v>
      </c>
      <c r="V97" s="68">
        <v>450</v>
      </c>
      <c r="W97" s="68">
        <v>90.000992900934406</v>
      </c>
      <c r="X97" s="68">
        <v>64.696212670989894</v>
      </c>
      <c r="Y97" s="68">
        <v>201.07954608527132</v>
      </c>
      <c r="Z97" s="68">
        <v>61.811089494163426</v>
      </c>
      <c r="AA97" s="68">
        <v>11880.131062923299</v>
      </c>
      <c r="AB97" s="68">
        <v>16368.141805760501</v>
      </c>
      <c r="AC97" s="68">
        <v>51878.52289</v>
      </c>
      <c r="AD97" s="68">
        <v>15885.45</v>
      </c>
      <c r="AE97" s="68">
        <v>67821.584540009499</v>
      </c>
      <c r="AF97" s="68">
        <v>57663.752098247402</v>
      </c>
      <c r="AG97" s="68">
        <v>77517.014718912498</v>
      </c>
      <c r="AH97" s="68">
        <v>115467.56539493801</v>
      </c>
    </row>
    <row r="98" spans="1:58" s="47" customFormat="1" x14ac:dyDescent="0.35">
      <c r="A98" s="58" t="s">
        <v>414</v>
      </c>
      <c r="B98" s="45">
        <v>43658</v>
      </c>
      <c r="C98" s="31" t="s">
        <v>10</v>
      </c>
      <c r="D98" s="31" t="s">
        <v>27</v>
      </c>
      <c r="E98" s="31" t="s">
        <v>221</v>
      </c>
      <c r="F98" s="31"/>
      <c r="G98" s="31">
        <v>20</v>
      </c>
      <c r="H98" s="31"/>
      <c r="I98" s="31"/>
      <c r="J98" s="31" t="s">
        <v>394</v>
      </c>
      <c r="K98" s="31"/>
      <c r="L98" s="29" t="s">
        <v>55</v>
      </c>
      <c r="M98" s="31">
        <v>2020</v>
      </c>
      <c r="N98" s="31" t="s">
        <v>418</v>
      </c>
      <c r="O98" s="72">
        <v>177</v>
      </c>
      <c r="P98" s="72">
        <v>62</v>
      </c>
      <c r="Q98" s="67">
        <v>107</v>
      </c>
      <c r="R98" s="72">
        <v>169</v>
      </c>
      <c r="S98" s="68" t="s">
        <v>14</v>
      </c>
      <c r="T98" s="68" t="s">
        <v>14</v>
      </c>
      <c r="U98" s="68">
        <v>5</v>
      </c>
      <c r="V98" s="68">
        <v>5</v>
      </c>
      <c r="W98" s="68" t="s">
        <v>14</v>
      </c>
      <c r="X98" s="68">
        <v>206.2473090588233</v>
      </c>
      <c r="Y98" s="68">
        <v>1515.9701132170544</v>
      </c>
      <c r="Z98" s="68">
        <v>2007.7821011673152</v>
      </c>
      <c r="AA98" s="68" t="s">
        <v>14</v>
      </c>
      <c r="AB98" s="68">
        <v>52593.063809999941</v>
      </c>
      <c r="AC98" s="68">
        <v>391120.28921000002</v>
      </c>
      <c r="AD98" s="68">
        <v>516000</v>
      </c>
      <c r="AE98" s="68">
        <v>67821.584540009499</v>
      </c>
      <c r="AF98" s="68">
        <v>57663.752098247402</v>
      </c>
      <c r="AG98" s="68">
        <v>98055.726857683403</v>
      </c>
      <c r="AH98" s="68">
        <v>73550.797749896999</v>
      </c>
    </row>
    <row r="99" spans="1:58" s="47" customFormat="1" x14ac:dyDescent="0.35">
      <c r="A99" s="58" t="s">
        <v>414</v>
      </c>
      <c r="B99" s="45">
        <v>43777</v>
      </c>
      <c r="C99" s="31" t="s">
        <v>17</v>
      </c>
      <c r="D99" s="31" t="s">
        <v>27</v>
      </c>
      <c r="E99" s="46" t="s">
        <v>262</v>
      </c>
      <c r="F99" s="31"/>
      <c r="G99" s="31">
        <v>10</v>
      </c>
      <c r="H99" s="31"/>
      <c r="I99" s="31"/>
      <c r="J99" s="31" t="s">
        <v>58</v>
      </c>
      <c r="K99" s="31"/>
      <c r="L99" s="29" t="s">
        <v>55</v>
      </c>
      <c r="M99" s="31" t="s">
        <v>263</v>
      </c>
      <c r="N99" s="31" t="s">
        <v>264</v>
      </c>
      <c r="O99" s="72">
        <v>933.93</v>
      </c>
      <c r="P99" s="72">
        <v>182.2</v>
      </c>
      <c r="Q99" s="67">
        <v>0</v>
      </c>
      <c r="R99" s="72">
        <v>182.2</v>
      </c>
      <c r="S99" s="68" t="s">
        <v>14</v>
      </c>
      <c r="T99" s="68" t="s">
        <v>14</v>
      </c>
      <c r="U99" s="68" t="s">
        <v>14</v>
      </c>
      <c r="V99" s="68">
        <v>5095</v>
      </c>
      <c r="W99" s="68">
        <v>1190.3174332087999</v>
      </c>
      <c r="X99" s="68">
        <v>437.78413352702501</v>
      </c>
      <c r="Y99" s="68">
        <v>267.00916593023254</v>
      </c>
      <c r="Z99" s="68">
        <v>5291.8287937743189</v>
      </c>
      <c r="AA99" s="68">
        <v>40470.792729099303</v>
      </c>
      <c r="AB99" s="68">
        <v>110759.38578233701</v>
      </c>
      <c r="AC99" s="68">
        <v>68888.364809999999</v>
      </c>
      <c r="AD99" s="68">
        <v>1360000</v>
      </c>
      <c r="AE99" s="68">
        <v>739652.47096835205</v>
      </c>
      <c r="AF99" s="68" t="s">
        <v>14</v>
      </c>
      <c r="AG99" s="68">
        <v>686319.86690578505</v>
      </c>
      <c r="AH99" s="68">
        <v>1743662.0066218099</v>
      </c>
    </row>
    <row r="100" spans="1:58" s="47" customFormat="1" x14ac:dyDescent="0.35">
      <c r="A100" s="36" t="s">
        <v>350</v>
      </c>
      <c r="B100" s="37">
        <v>43474</v>
      </c>
      <c r="C100" s="30" t="s">
        <v>10</v>
      </c>
      <c r="D100" s="30" t="s">
        <v>11</v>
      </c>
      <c r="E100" s="30" t="s">
        <v>12</v>
      </c>
      <c r="F100" s="86">
        <v>10</v>
      </c>
      <c r="G100" s="86">
        <v>45</v>
      </c>
      <c r="H100" s="86"/>
      <c r="I100" s="87" t="s">
        <v>13</v>
      </c>
      <c r="J100" s="86" t="s">
        <v>19</v>
      </c>
      <c r="K100" s="30" t="s">
        <v>356</v>
      </c>
      <c r="L100" s="30" t="s">
        <v>55</v>
      </c>
      <c r="M100" s="30" t="s">
        <v>15</v>
      </c>
      <c r="N100" s="30" t="s">
        <v>16</v>
      </c>
      <c r="O100" s="88">
        <v>4.2329999999999997</v>
      </c>
      <c r="P100" s="88">
        <v>0.33</v>
      </c>
      <c r="Q100" s="88">
        <v>0</v>
      </c>
      <c r="R100" s="88">
        <v>0.3</v>
      </c>
      <c r="S100" s="89">
        <v>7</v>
      </c>
      <c r="T100" s="89">
        <v>12</v>
      </c>
      <c r="U100" s="89">
        <v>16</v>
      </c>
      <c r="V100" s="89" t="s">
        <v>14</v>
      </c>
      <c r="W100" s="89">
        <v>0</v>
      </c>
      <c r="X100" s="89">
        <v>0</v>
      </c>
      <c r="Y100" s="89">
        <v>0</v>
      </c>
      <c r="Z100" s="89">
        <v>0</v>
      </c>
      <c r="AA100" s="89">
        <v>0</v>
      </c>
      <c r="AB100" s="89">
        <v>0</v>
      </c>
      <c r="AC100" s="89">
        <v>0</v>
      </c>
      <c r="AD100" s="89">
        <v>0</v>
      </c>
      <c r="AE100" s="89">
        <v>117</v>
      </c>
      <c r="AF100" s="89">
        <v>162</v>
      </c>
      <c r="AG100" s="89">
        <v>196</v>
      </c>
      <c r="AH100" s="89" t="s">
        <v>14</v>
      </c>
      <c r="AJ100" s="40"/>
      <c r="AK100" s="49"/>
      <c r="AO100" s="50"/>
      <c r="AP100" s="50"/>
      <c r="AW100" s="50"/>
      <c r="AX100" s="50"/>
      <c r="BF100" s="50"/>
    </row>
    <row r="101" spans="1:58" s="47" customFormat="1" x14ac:dyDescent="0.35">
      <c r="A101" s="36" t="s">
        <v>350</v>
      </c>
      <c r="B101" s="90">
        <v>43782</v>
      </c>
      <c r="C101" s="30" t="s">
        <v>10</v>
      </c>
      <c r="D101" s="30" t="s">
        <v>11</v>
      </c>
      <c r="E101" s="86" t="s">
        <v>430</v>
      </c>
      <c r="F101" s="86"/>
      <c r="G101" s="86"/>
      <c r="H101" s="86"/>
      <c r="I101" s="87" t="s">
        <v>223</v>
      </c>
      <c r="J101" s="86"/>
      <c r="K101" s="86"/>
      <c r="L101" s="30" t="s">
        <v>55</v>
      </c>
      <c r="M101" s="86" t="s">
        <v>431</v>
      </c>
      <c r="N101" s="86" t="s">
        <v>432</v>
      </c>
      <c r="O101" s="91">
        <v>5.3</v>
      </c>
      <c r="P101" s="91">
        <v>1.6</v>
      </c>
      <c r="Q101" s="88">
        <v>0</v>
      </c>
      <c r="R101" s="91">
        <v>1.6</v>
      </c>
      <c r="S101" s="89">
        <v>56</v>
      </c>
      <c r="T101" s="89">
        <v>51</v>
      </c>
      <c r="U101" s="89">
        <v>35</v>
      </c>
      <c r="V101" s="89">
        <v>35</v>
      </c>
      <c r="W101" s="89">
        <v>0</v>
      </c>
      <c r="X101" s="89">
        <v>1</v>
      </c>
      <c r="Y101" s="89">
        <v>1</v>
      </c>
      <c r="Z101" s="89">
        <v>1</v>
      </c>
      <c r="AA101" s="89">
        <v>51</v>
      </c>
      <c r="AB101" s="89">
        <v>354</v>
      </c>
      <c r="AC101" s="89">
        <v>172</v>
      </c>
      <c r="AD101" s="89">
        <v>246</v>
      </c>
      <c r="AE101" s="89">
        <v>5820</v>
      </c>
      <c r="AF101" s="89">
        <v>5880</v>
      </c>
      <c r="AG101" s="89">
        <v>5823</v>
      </c>
      <c r="AH101" s="89">
        <v>7911</v>
      </c>
      <c r="AJ101" s="40"/>
      <c r="AK101" s="49"/>
      <c r="AO101" s="50"/>
      <c r="AP101" s="50"/>
      <c r="AW101" s="50"/>
      <c r="AX101" s="50"/>
      <c r="BF101" s="50"/>
    </row>
    <row r="102" spans="1:58" s="47" customFormat="1" x14ac:dyDescent="0.35">
      <c r="A102" s="32" t="s">
        <v>69</v>
      </c>
      <c r="B102" s="45">
        <v>43559</v>
      </c>
      <c r="C102" s="31" t="s">
        <v>10</v>
      </c>
      <c r="D102" s="31" t="s">
        <v>27</v>
      </c>
      <c r="E102" s="31" t="s">
        <v>73</v>
      </c>
      <c r="F102" s="31">
        <v>20</v>
      </c>
      <c r="G102" s="31"/>
      <c r="H102" s="31"/>
      <c r="I102" s="31" t="s">
        <v>48</v>
      </c>
      <c r="J102" s="31"/>
      <c r="K102" s="31"/>
      <c r="L102" s="29" t="s">
        <v>55</v>
      </c>
      <c r="M102" s="31" t="s">
        <v>74</v>
      </c>
      <c r="N102" s="31" t="s">
        <v>75</v>
      </c>
      <c r="O102" s="72">
        <v>1713.6</v>
      </c>
      <c r="P102" s="72" t="s">
        <v>399</v>
      </c>
      <c r="Q102" s="67">
        <v>487.9</v>
      </c>
      <c r="R102" s="72">
        <v>487.9</v>
      </c>
      <c r="S102" s="68">
        <v>1037</v>
      </c>
      <c r="T102" s="68">
        <v>1183</v>
      </c>
      <c r="U102" s="68">
        <v>1341</v>
      </c>
      <c r="V102" s="68">
        <v>1537</v>
      </c>
      <c r="W102" s="68">
        <v>2885</v>
      </c>
      <c r="X102" s="68">
        <v>1495</v>
      </c>
      <c r="Y102" s="68">
        <v>938.34736956691734</v>
      </c>
      <c r="Z102" s="68">
        <v>840.80485774757483</v>
      </c>
      <c r="AA102" s="68">
        <v>530780</v>
      </c>
      <c r="AB102" s="68">
        <v>376857</v>
      </c>
      <c r="AC102" s="68">
        <v>238340.23186999699</v>
      </c>
      <c r="AD102" s="68">
        <v>213564.43386788401</v>
      </c>
      <c r="AE102" s="68">
        <v>310600</v>
      </c>
      <c r="AF102" s="68">
        <v>302492.00400000002</v>
      </c>
      <c r="AG102" s="68">
        <v>363100</v>
      </c>
      <c r="AH102" s="68">
        <v>437121.98237840104</v>
      </c>
      <c r="AJ102" s="40"/>
      <c r="AK102" s="49"/>
      <c r="AW102" s="50"/>
      <c r="AX102" s="50"/>
      <c r="BF102" s="50"/>
    </row>
    <row r="103" spans="1:58" s="47" customFormat="1" x14ac:dyDescent="0.35">
      <c r="A103" s="32" t="s">
        <v>69</v>
      </c>
      <c r="B103" s="45">
        <v>43567</v>
      </c>
      <c r="C103" s="31" t="s">
        <v>10</v>
      </c>
      <c r="D103" s="31" t="s">
        <v>27</v>
      </c>
      <c r="E103" s="31" t="s">
        <v>70</v>
      </c>
      <c r="F103" s="29">
        <v>50</v>
      </c>
      <c r="G103" s="29"/>
      <c r="H103" s="29"/>
      <c r="I103" s="29" t="s">
        <v>394</v>
      </c>
      <c r="J103" s="31"/>
      <c r="K103" s="31"/>
      <c r="L103" s="29" t="s">
        <v>55</v>
      </c>
      <c r="M103" s="31" t="s">
        <v>71</v>
      </c>
      <c r="N103" s="31" t="s">
        <v>72</v>
      </c>
      <c r="O103" s="72">
        <v>3804</v>
      </c>
      <c r="P103" s="72" t="s">
        <v>399</v>
      </c>
      <c r="Q103" s="67">
        <v>1350</v>
      </c>
      <c r="R103" s="72">
        <v>1350</v>
      </c>
      <c r="S103" s="68">
        <v>10918</v>
      </c>
      <c r="T103" s="68">
        <v>12303</v>
      </c>
      <c r="U103" s="68">
        <v>13067</v>
      </c>
      <c r="V103" s="68">
        <v>13500</v>
      </c>
      <c r="W103" s="68">
        <v>14493</v>
      </c>
      <c r="X103" s="68">
        <v>13605</v>
      </c>
      <c r="Y103" s="68">
        <v>9778.4132864798048</v>
      </c>
      <c r="Z103" s="68">
        <v>5693.0476644509445</v>
      </c>
      <c r="AA103" s="68">
        <v>2579715</v>
      </c>
      <c r="AB103" s="68">
        <v>3428495</v>
      </c>
      <c r="AC103" s="68">
        <v>2483716.9747658703</v>
      </c>
      <c r="AD103" s="68">
        <v>1446034.1067705399</v>
      </c>
      <c r="AE103" s="68">
        <v>2912187</v>
      </c>
      <c r="AF103" s="68">
        <v>2882389.6158653549</v>
      </c>
      <c r="AG103" s="68">
        <v>3512389.25869</v>
      </c>
      <c r="AH103" s="68">
        <v>3736509.0205918602</v>
      </c>
      <c r="AJ103" s="40"/>
      <c r="AK103" s="49"/>
      <c r="AW103" s="50"/>
      <c r="AX103" s="50"/>
      <c r="BF103" s="50"/>
    </row>
    <row r="104" spans="1:58" s="35" customFormat="1" x14ac:dyDescent="0.35">
      <c r="A104" s="32" t="s">
        <v>69</v>
      </c>
      <c r="B104" s="45">
        <v>43644</v>
      </c>
      <c r="C104" s="31" t="s">
        <v>10</v>
      </c>
      <c r="D104" s="31" t="s">
        <v>27</v>
      </c>
      <c r="E104" s="31" t="s">
        <v>146</v>
      </c>
      <c r="F104" s="29">
        <v>50</v>
      </c>
      <c r="G104" s="29"/>
      <c r="H104" s="29"/>
      <c r="I104" s="29" t="s">
        <v>394</v>
      </c>
      <c r="J104" s="31"/>
      <c r="K104" s="31"/>
      <c r="L104" s="31" t="s">
        <v>147</v>
      </c>
      <c r="M104" s="31" t="s">
        <v>148</v>
      </c>
      <c r="N104" s="31" t="s">
        <v>149</v>
      </c>
      <c r="O104" s="72">
        <v>350.7</v>
      </c>
      <c r="P104" s="72">
        <v>138.1</v>
      </c>
      <c r="Q104" s="67">
        <v>13.8</v>
      </c>
      <c r="R104" s="72">
        <v>151.9</v>
      </c>
      <c r="S104" s="68">
        <v>1215</v>
      </c>
      <c r="T104" s="68">
        <v>1296</v>
      </c>
      <c r="U104" s="68">
        <v>1342</v>
      </c>
      <c r="V104" s="68">
        <v>1537</v>
      </c>
      <c r="W104" s="68">
        <v>409</v>
      </c>
      <c r="X104" s="68">
        <v>331</v>
      </c>
      <c r="Y104" s="68">
        <v>444.34757830593304</v>
      </c>
      <c r="Z104" s="68">
        <v>230.01152046669097</v>
      </c>
      <c r="AA104" s="68">
        <v>51975</v>
      </c>
      <c r="AB104" s="68">
        <v>83313</v>
      </c>
      <c r="AC104" s="68">
        <v>112864.28488970699</v>
      </c>
      <c r="AD104" s="68">
        <v>58422.926198539506</v>
      </c>
      <c r="AE104" s="68">
        <v>207931</v>
      </c>
      <c r="AF104" s="68">
        <v>239440.99399999998</v>
      </c>
      <c r="AG104" s="68">
        <v>266135</v>
      </c>
      <c r="AH104" s="68">
        <v>357030.98560709099</v>
      </c>
    </row>
    <row r="105" spans="1:58" s="35" customFormat="1" x14ac:dyDescent="0.35">
      <c r="A105" s="32" t="s">
        <v>69</v>
      </c>
      <c r="B105" s="45">
        <v>43777</v>
      </c>
      <c r="C105" s="31" t="s">
        <v>17</v>
      </c>
      <c r="D105" s="31" t="s">
        <v>27</v>
      </c>
      <c r="E105" s="31" t="s">
        <v>287</v>
      </c>
      <c r="F105" s="29">
        <v>50</v>
      </c>
      <c r="G105" s="29"/>
      <c r="H105" s="29"/>
      <c r="I105" s="29" t="s">
        <v>394</v>
      </c>
      <c r="J105" s="48"/>
      <c r="K105" s="31"/>
      <c r="L105" s="31" t="s">
        <v>147</v>
      </c>
      <c r="M105" s="31" t="s">
        <v>288</v>
      </c>
      <c r="N105" s="31" t="s">
        <v>289</v>
      </c>
      <c r="O105" s="72">
        <v>117.1</v>
      </c>
      <c r="P105" s="72" t="s">
        <v>280</v>
      </c>
      <c r="Q105" s="67" t="s">
        <v>280</v>
      </c>
      <c r="R105" s="72" t="s">
        <v>280</v>
      </c>
      <c r="S105" s="68">
        <v>38</v>
      </c>
      <c r="T105" s="68">
        <v>38</v>
      </c>
      <c r="U105" s="68">
        <v>46</v>
      </c>
      <c r="V105" s="68">
        <v>29</v>
      </c>
      <c r="W105" s="68">
        <v>147</v>
      </c>
      <c r="X105" s="68">
        <v>10</v>
      </c>
      <c r="Y105" s="68">
        <v>115.4387516863945</v>
      </c>
      <c r="Z105" s="68">
        <v>51.147246900976327</v>
      </c>
      <c r="AA105" s="68">
        <v>4849</v>
      </c>
      <c r="AB105" s="68">
        <v>1086</v>
      </c>
      <c r="AC105" s="68">
        <v>29321.4429283442</v>
      </c>
      <c r="AD105" s="68">
        <v>10587.480108502099</v>
      </c>
      <c r="AE105" s="68">
        <v>5424.7</v>
      </c>
      <c r="AF105" s="68">
        <v>2461.1410369071509</v>
      </c>
      <c r="AG105" s="68">
        <v>2477.384415</v>
      </c>
      <c r="AH105" s="68">
        <v>52.883253681207798</v>
      </c>
      <c r="AI105" s="47"/>
    </row>
    <row r="106" spans="1:58" s="35" customFormat="1" x14ac:dyDescent="0.35">
      <c r="A106" s="33" t="s">
        <v>351</v>
      </c>
      <c r="B106" s="34">
        <v>43497</v>
      </c>
      <c r="C106" s="29" t="s">
        <v>10</v>
      </c>
      <c r="D106" s="29" t="s">
        <v>27</v>
      </c>
      <c r="E106" s="29" t="s">
        <v>46</v>
      </c>
      <c r="F106" s="29"/>
      <c r="G106" s="29"/>
      <c r="H106" s="29" t="s">
        <v>47</v>
      </c>
      <c r="I106" s="29"/>
      <c r="J106" s="29"/>
      <c r="K106" s="29" t="s">
        <v>48</v>
      </c>
      <c r="L106" s="29" t="s">
        <v>55</v>
      </c>
      <c r="M106" s="29" t="s">
        <v>49</v>
      </c>
      <c r="N106" s="29" t="s">
        <v>50</v>
      </c>
      <c r="O106" s="67">
        <v>95.76</v>
      </c>
      <c r="P106" s="67">
        <v>19.63</v>
      </c>
      <c r="Q106" s="67">
        <v>1</v>
      </c>
      <c r="R106" s="67">
        <f>P106+Q106</f>
        <v>20.63</v>
      </c>
      <c r="S106" s="68">
        <v>31</v>
      </c>
      <c r="T106" s="68">
        <v>37</v>
      </c>
      <c r="U106" s="68">
        <v>43</v>
      </c>
      <c r="V106" s="68" t="s">
        <v>280</v>
      </c>
      <c r="W106" s="68" t="s">
        <v>280</v>
      </c>
      <c r="X106" s="68" t="s">
        <v>280</v>
      </c>
      <c r="Y106" s="68" t="s">
        <v>280</v>
      </c>
      <c r="Z106" s="68" t="s">
        <v>280</v>
      </c>
      <c r="AA106" s="68" t="s">
        <v>14</v>
      </c>
      <c r="AB106" s="68" t="s">
        <v>280</v>
      </c>
      <c r="AC106" s="68" t="s">
        <v>280</v>
      </c>
      <c r="AD106" s="68" t="s">
        <v>280</v>
      </c>
      <c r="AE106" s="68">
        <v>6144.6</v>
      </c>
      <c r="AF106" s="68">
        <v>8124.4</v>
      </c>
      <c r="AG106" s="68">
        <v>11627.8</v>
      </c>
      <c r="AH106" s="68" t="s">
        <v>280</v>
      </c>
      <c r="AI106" s="47"/>
      <c r="AJ106" s="40"/>
    </row>
    <row r="107" spans="1:58" s="47" customFormat="1" x14ac:dyDescent="0.35">
      <c r="A107" s="33" t="s">
        <v>351</v>
      </c>
      <c r="B107" s="34">
        <v>43599</v>
      </c>
      <c r="C107" s="29" t="s">
        <v>10</v>
      </c>
      <c r="D107" s="29" t="s">
        <v>76</v>
      </c>
      <c r="E107" s="29" t="s">
        <v>111</v>
      </c>
      <c r="F107" s="29"/>
      <c r="G107" s="29"/>
      <c r="H107" s="29" t="s">
        <v>112</v>
      </c>
      <c r="I107" s="29"/>
      <c r="J107" s="29"/>
      <c r="K107" s="29" t="s">
        <v>62</v>
      </c>
      <c r="L107" s="29" t="s">
        <v>55</v>
      </c>
      <c r="M107" s="29" t="s">
        <v>113</v>
      </c>
      <c r="N107" s="29" t="s">
        <v>114</v>
      </c>
      <c r="O107" s="67">
        <v>234.69598222000002</v>
      </c>
      <c r="P107" s="67">
        <v>21.6</v>
      </c>
      <c r="Q107" s="67">
        <v>27</v>
      </c>
      <c r="R107" s="67">
        <v>48.6</v>
      </c>
      <c r="S107" s="68">
        <v>1843</v>
      </c>
      <c r="T107" s="68">
        <v>1907</v>
      </c>
      <c r="U107" s="68">
        <v>2157</v>
      </c>
      <c r="V107" s="68" t="s">
        <v>280</v>
      </c>
      <c r="W107" s="68">
        <v>86.340793605577687</v>
      </c>
      <c r="X107" s="68">
        <v>49.008564106299211</v>
      </c>
      <c r="Y107" s="68" t="s">
        <v>280</v>
      </c>
      <c r="Z107" s="68" t="s">
        <v>280</v>
      </c>
      <c r="AA107" s="68">
        <v>21671.539195000001</v>
      </c>
      <c r="AB107" s="68">
        <v>12448.175283</v>
      </c>
      <c r="AC107" s="68" t="s">
        <v>280</v>
      </c>
      <c r="AD107" s="68" t="s">
        <v>280</v>
      </c>
      <c r="AE107" s="68">
        <v>310300</v>
      </c>
      <c r="AF107" s="68">
        <v>307877</v>
      </c>
      <c r="AG107" s="68">
        <v>344818</v>
      </c>
      <c r="AH107" s="68" t="s">
        <v>280</v>
      </c>
      <c r="AW107" s="60"/>
      <c r="AX107" s="60"/>
    </row>
    <row r="108" spans="1:58" s="47" customFormat="1" x14ac:dyDescent="0.35">
      <c r="A108" s="33" t="s">
        <v>351</v>
      </c>
      <c r="B108" s="34">
        <v>43658</v>
      </c>
      <c r="C108" s="29" t="s">
        <v>10</v>
      </c>
      <c r="D108" s="29" t="s">
        <v>27</v>
      </c>
      <c r="E108" s="29" t="s">
        <v>217</v>
      </c>
      <c r="F108" s="29"/>
      <c r="G108" s="29"/>
      <c r="H108" s="29" t="s">
        <v>218</v>
      </c>
      <c r="I108" s="29"/>
      <c r="J108" s="29"/>
      <c r="K108" s="29" t="s">
        <v>178</v>
      </c>
      <c r="L108" s="29" t="s">
        <v>55</v>
      </c>
      <c r="M108" s="29" t="s">
        <v>219</v>
      </c>
      <c r="N108" s="29" t="s">
        <v>220</v>
      </c>
      <c r="O108" s="67">
        <v>326.43</v>
      </c>
      <c r="P108" s="67">
        <v>0</v>
      </c>
      <c r="Q108" s="67">
        <v>345.15</v>
      </c>
      <c r="R108" s="67">
        <v>345.15</v>
      </c>
      <c r="S108" s="68">
        <v>2904</v>
      </c>
      <c r="T108" s="68">
        <v>2714</v>
      </c>
      <c r="U108" s="68">
        <v>2600</v>
      </c>
      <c r="V108" s="68" t="s">
        <v>280</v>
      </c>
      <c r="W108" s="68" t="s">
        <v>14</v>
      </c>
      <c r="X108" s="68" t="s">
        <v>280</v>
      </c>
      <c r="Y108" s="68" t="s">
        <v>14</v>
      </c>
      <c r="Z108" s="68" t="s">
        <v>280</v>
      </c>
      <c r="AA108" s="68" t="s">
        <v>14</v>
      </c>
      <c r="AB108" s="68" t="s">
        <v>280</v>
      </c>
      <c r="AC108" s="68" t="s">
        <v>14</v>
      </c>
      <c r="AD108" s="68" t="s">
        <v>280</v>
      </c>
      <c r="AE108" s="68">
        <v>224300</v>
      </c>
      <c r="AF108" s="68">
        <v>232500</v>
      </c>
      <c r="AG108" s="68">
        <v>226000</v>
      </c>
      <c r="AH108" s="68" t="s">
        <v>280</v>
      </c>
    </row>
    <row r="109" spans="1:58" s="47" customFormat="1" x14ac:dyDescent="0.35">
      <c r="A109" s="32" t="s">
        <v>261</v>
      </c>
      <c r="B109" s="45">
        <v>43593</v>
      </c>
      <c r="C109" s="31" t="s">
        <v>10</v>
      </c>
      <c r="D109" s="31" t="s">
        <v>11</v>
      </c>
      <c r="E109" s="31" t="s">
        <v>105</v>
      </c>
      <c r="F109" s="31"/>
      <c r="G109" s="31"/>
      <c r="H109" s="31">
        <v>600</v>
      </c>
      <c r="I109" s="31"/>
      <c r="J109" s="31"/>
      <c r="K109" s="31" t="s">
        <v>403</v>
      </c>
      <c r="L109" s="29" t="s">
        <v>55</v>
      </c>
      <c r="M109" s="31" t="s">
        <v>106</v>
      </c>
      <c r="N109" s="31" t="s">
        <v>107</v>
      </c>
      <c r="O109" s="72">
        <v>30.2</v>
      </c>
      <c r="P109" s="72">
        <v>0.2</v>
      </c>
      <c r="Q109" s="67">
        <v>0</v>
      </c>
      <c r="R109" s="67">
        <v>0.2</v>
      </c>
      <c r="S109" s="68">
        <v>11</v>
      </c>
      <c r="T109" s="68">
        <v>11</v>
      </c>
      <c r="U109" s="68">
        <v>11</v>
      </c>
      <c r="V109" s="68">
        <v>14</v>
      </c>
      <c r="W109" s="68">
        <v>8.89</v>
      </c>
      <c r="X109" s="68">
        <v>22.65</v>
      </c>
      <c r="Y109" s="68">
        <v>3.42</v>
      </c>
      <c r="Z109" s="68">
        <v>2.13</v>
      </c>
      <c r="AA109" s="68">
        <v>1440.46</v>
      </c>
      <c r="AB109" s="68">
        <v>5708.74</v>
      </c>
      <c r="AC109" s="68">
        <v>858.16</v>
      </c>
      <c r="AD109" s="68">
        <v>535.4</v>
      </c>
      <c r="AE109" s="68">
        <v>10075.206630975799</v>
      </c>
      <c r="AF109" s="68">
        <v>13118.33016</v>
      </c>
      <c r="AG109" s="68">
        <v>14945.03</v>
      </c>
      <c r="AH109" s="68">
        <v>15277.85</v>
      </c>
    </row>
    <row r="110" spans="1:58" s="47" customFormat="1" x14ac:dyDescent="0.35">
      <c r="A110" s="32" t="s">
        <v>261</v>
      </c>
      <c r="B110" s="45">
        <v>43599</v>
      </c>
      <c r="C110" s="31" t="s">
        <v>10</v>
      </c>
      <c r="D110" s="31" t="s">
        <v>27</v>
      </c>
      <c r="E110" s="31" t="s">
        <v>108</v>
      </c>
      <c r="F110" s="31"/>
      <c r="G110" s="31"/>
      <c r="H110" s="31">
        <v>600</v>
      </c>
      <c r="I110" s="31"/>
      <c r="J110" s="31"/>
      <c r="K110" s="31" t="s">
        <v>403</v>
      </c>
      <c r="L110" s="29" t="s">
        <v>55</v>
      </c>
      <c r="M110" s="31" t="s">
        <v>109</v>
      </c>
      <c r="N110" s="31" t="s">
        <v>110</v>
      </c>
      <c r="O110" s="72">
        <v>60.7</v>
      </c>
      <c r="P110" s="72">
        <v>5.76</v>
      </c>
      <c r="Q110" s="67">
        <v>2.4300000000000002</v>
      </c>
      <c r="R110" s="67">
        <v>8.19</v>
      </c>
      <c r="S110" s="68">
        <v>186</v>
      </c>
      <c r="T110" s="68">
        <v>203</v>
      </c>
      <c r="U110" s="68" t="s">
        <v>14</v>
      </c>
      <c r="V110" s="68">
        <v>137</v>
      </c>
      <c r="W110" s="68">
        <v>77.75</v>
      </c>
      <c r="X110" s="68">
        <v>173.36</v>
      </c>
      <c r="Y110" s="68">
        <v>71.5</v>
      </c>
      <c r="Z110" s="68">
        <v>14.9</v>
      </c>
      <c r="AA110" s="68">
        <v>10807.73</v>
      </c>
      <c r="AB110" s="68">
        <v>43686.32</v>
      </c>
      <c r="AC110" s="68">
        <v>17946.75</v>
      </c>
      <c r="AD110" s="68">
        <v>3739.48</v>
      </c>
      <c r="AE110" s="68">
        <v>11162.5340471494</v>
      </c>
      <c r="AF110" s="68">
        <v>30388.315849999999</v>
      </c>
      <c r="AG110" s="68">
        <v>52051.62</v>
      </c>
      <c r="AH110" s="68">
        <v>62696.43</v>
      </c>
    </row>
    <row r="111" spans="1:58" s="47" customFormat="1" x14ac:dyDescent="0.35">
      <c r="A111" s="32" t="s">
        <v>261</v>
      </c>
      <c r="B111" s="45">
        <v>43642</v>
      </c>
      <c r="C111" s="31" t="s">
        <v>10</v>
      </c>
      <c r="D111" s="31" t="s">
        <v>11</v>
      </c>
      <c r="E111" s="31" t="s">
        <v>139</v>
      </c>
      <c r="F111" s="31"/>
      <c r="G111" s="31"/>
      <c r="H111" s="31">
        <v>600</v>
      </c>
      <c r="I111" s="31"/>
      <c r="J111" s="31"/>
      <c r="K111" s="31" t="s">
        <v>403</v>
      </c>
      <c r="L111" s="29" t="s">
        <v>55</v>
      </c>
      <c r="M111" s="31" t="s">
        <v>140</v>
      </c>
      <c r="N111" s="31" t="s">
        <v>141</v>
      </c>
      <c r="O111" s="72">
        <v>3.6</v>
      </c>
      <c r="P111" s="72">
        <v>0.47</v>
      </c>
      <c r="Q111" s="67">
        <v>0</v>
      </c>
      <c r="R111" s="67">
        <v>0.47</v>
      </c>
      <c r="S111" s="68">
        <v>1</v>
      </c>
      <c r="T111" s="68">
        <v>3</v>
      </c>
      <c r="U111" s="68">
        <v>4</v>
      </c>
      <c r="V111" s="68">
        <v>5</v>
      </c>
      <c r="W111" s="68">
        <v>11.21</v>
      </c>
      <c r="X111" s="68">
        <v>4.57</v>
      </c>
      <c r="Y111" s="68">
        <v>2.75</v>
      </c>
      <c r="Z111" s="68">
        <v>4.72</v>
      </c>
      <c r="AA111" s="68">
        <v>1435.32</v>
      </c>
      <c r="AB111" s="68">
        <v>1150.67</v>
      </c>
      <c r="AC111" s="68">
        <v>689.56</v>
      </c>
      <c r="AD111" s="68">
        <v>1184.8499999999999</v>
      </c>
      <c r="AE111" s="68">
        <v>84.991077298769596</v>
      </c>
      <c r="AF111" s="68">
        <v>115.82951</v>
      </c>
      <c r="AG111" s="68">
        <v>501.22</v>
      </c>
      <c r="AH111" s="68">
        <v>149.77000000000001</v>
      </c>
    </row>
    <row r="112" spans="1:58" s="47" customFormat="1" x14ac:dyDescent="0.35">
      <c r="A112" s="32" t="s">
        <v>261</v>
      </c>
      <c r="B112" s="45">
        <v>43728</v>
      </c>
      <c r="C112" s="31" t="s">
        <v>10</v>
      </c>
      <c r="D112" s="31" t="s">
        <v>11</v>
      </c>
      <c r="E112" s="31" t="s">
        <v>229</v>
      </c>
      <c r="F112" s="31"/>
      <c r="G112" s="31"/>
      <c r="H112" s="31">
        <v>800</v>
      </c>
      <c r="I112" s="31"/>
      <c r="J112" s="31"/>
      <c r="K112" s="31" t="s">
        <v>13</v>
      </c>
      <c r="L112" s="29" t="s">
        <v>55</v>
      </c>
      <c r="M112" s="31" t="s">
        <v>230</v>
      </c>
      <c r="N112" s="31" t="s">
        <v>231</v>
      </c>
      <c r="O112" s="72">
        <v>2.7</v>
      </c>
      <c r="P112" s="72">
        <v>0.01</v>
      </c>
      <c r="Q112" s="67">
        <v>0</v>
      </c>
      <c r="R112" s="67">
        <v>0.01</v>
      </c>
      <c r="S112" s="68">
        <v>2</v>
      </c>
      <c r="T112" s="68">
        <v>1</v>
      </c>
      <c r="U112" s="68">
        <v>1</v>
      </c>
      <c r="V112" s="68" t="s">
        <v>14</v>
      </c>
      <c r="W112" s="68">
        <v>0.55000000000000004</v>
      </c>
      <c r="X112" s="68">
        <v>0.05</v>
      </c>
      <c r="Y112" s="68">
        <v>0.85</v>
      </c>
      <c r="Z112" s="68">
        <v>0.19</v>
      </c>
      <c r="AA112" s="68">
        <v>37.090000000000003</v>
      </c>
      <c r="AB112" s="68">
        <v>12.43</v>
      </c>
      <c r="AC112" s="68">
        <v>212.74</v>
      </c>
      <c r="AD112" s="68">
        <v>47.38</v>
      </c>
      <c r="AE112" s="68">
        <v>1905.9617732694601</v>
      </c>
      <c r="AF112" s="68">
        <v>1332.93534</v>
      </c>
      <c r="AG112" s="68">
        <v>1309.1400000000001</v>
      </c>
      <c r="AH112" s="68">
        <v>1777.98</v>
      </c>
    </row>
    <row r="113" spans="1:34" s="47" customFormat="1" x14ac:dyDescent="0.35">
      <c r="A113" s="32" t="s">
        <v>261</v>
      </c>
      <c r="B113" s="45">
        <v>43817</v>
      </c>
      <c r="C113" s="31" t="s">
        <v>10</v>
      </c>
      <c r="D113" s="31" t="s">
        <v>11</v>
      </c>
      <c r="E113" s="31" t="s">
        <v>293</v>
      </c>
      <c r="F113" s="31"/>
      <c r="G113" s="31"/>
      <c r="H113" s="31">
        <v>600</v>
      </c>
      <c r="I113" s="31"/>
      <c r="J113" s="31"/>
      <c r="K113" s="31" t="s">
        <v>403</v>
      </c>
      <c r="L113" s="29" t="s">
        <v>55</v>
      </c>
      <c r="M113" s="31" t="s">
        <v>294</v>
      </c>
      <c r="N113" s="31" t="s">
        <v>295</v>
      </c>
      <c r="O113" s="72">
        <v>5.9</v>
      </c>
      <c r="P113" s="72">
        <v>0.63</v>
      </c>
      <c r="Q113" s="67">
        <v>0</v>
      </c>
      <c r="R113" s="67">
        <v>0.63</v>
      </c>
      <c r="S113" s="68">
        <v>7</v>
      </c>
      <c r="T113" s="68">
        <v>18</v>
      </c>
      <c r="U113" s="68">
        <v>20</v>
      </c>
      <c r="V113" s="68">
        <v>17</v>
      </c>
      <c r="W113" s="68">
        <v>36.57</v>
      </c>
      <c r="X113" s="68">
        <v>54.79</v>
      </c>
      <c r="Y113" s="68">
        <v>17.7</v>
      </c>
      <c r="Z113" s="68">
        <v>4.16</v>
      </c>
      <c r="AA113" s="68">
        <v>219.4</v>
      </c>
      <c r="AB113" s="68">
        <v>14026.59</v>
      </c>
      <c r="AC113" s="68">
        <v>4443.24</v>
      </c>
      <c r="AD113" s="68">
        <v>1045.4100000000001</v>
      </c>
      <c r="AE113" s="68">
        <v>472.29266460035598</v>
      </c>
      <c r="AF113" s="68">
        <v>580.43034999999998</v>
      </c>
      <c r="AG113" s="68">
        <v>935.08</v>
      </c>
      <c r="AH113" s="68">
        <v>994.41</v>
      </c>
    </row>
    <row r="114" spans="1:34" s="35" customFormat="1" x14ac:dyDescent="0.35">
      <c r="A114" s="33" t="s">
        <v>347</v>
      </c>
      <c r="B114" s="34">
        <v>43685</v>
      </c>
      <c r="C114" s="29" t="s">
        <v>10</v>
      </c>
      <c r="D114" s="29" t="s">
        <v>27</v>
      </c>
      <c r="E114" s="29" t="s">
        <v>333</v>
      </c>
      <c r="F114" s="29"/>
      <c r="G114" s="29"/>
      <c r="H114" s="29" t="s">
        <v>334</v>
      </c>
      <c r="I114" s="29"/>
      <c r="J114" s="29"/>
      <c r="K114" s="29" t="s">
        <v>335</v>
      </c>
      <c r="L114" s="29" t="s">
        <v>55</v>
      </c>
      <c r="M114" s="29" t="s">
        <v>336</v>
      </c>
      <c r="N114" s="29" t="s">
        <v>337</v>
      </c>
      <c r="O114" s="73">
        <v>30.5</v>
      </c>
      <c r="P114" s="73">
        <v>11.632653310303219</v>
      </c>
      <c r="Q114" s="73">
        <v>0</v>
      </c>
      <c r="R114" s="73">
        <v>30.47755167299443</v>
      </c>
      <c r="S114" s="68">
        <v>2796</v>
      </c>
      <c r="T114" s="68">
        <v>7800</v>
      </c>
      <c r="U114" s="68">
        <v>9880</v>
      </c>
      <c r="V114" s="68">
        <v>12517</v>
      </c>
      <c r="W114" s="68">
        <v>3.2677635104746902E-2</v>
      </c>
      <c r="X114" s="68">
        <v>32.206449560618715</v>
      </c>
      <c r="Y114" s="68">
        <v>0.26</v>
      </c>
      <c r="Z114" s="74">
        <v>0.104</v>
      </c>
      <c r="AA114" s="68">
        <v>3.1697299999999999</v>
      </c>
      <c r="AB114" s="68">
        <v>161.03</v>
      </c>
      <c r="AC114" s="68">
        <v>64.010000000000005</v>
      </c>
      <c r="AD114" s="68">
        <v>25.914000000000001</v>
      </c>
      <c r="AE114" s="68">
        <v>43981.558028787818</v>
      </c>
      <c r="AF114" s="68">
        <v>93826.148384099797</v>
      </c>
      <c r="AG114" s="68">
        <v>105879.05753533744</v>
      </c>
      <c r="AH114" s="68">
        <v>184797.72924547081</v>
      </c>
    </row>
    <row r="115" spans="1:34" s="4" customFormat="1" x14ac:dyDescent="0.35">
      <c r="A115" s="33" t="s">
        <v>347</v>
      </c>
      <c r="B115" s="34">
        <v>43745</v>
      </c>
      <c r="C115" s="29" t="s">
        <v>10</v>
      </c>
      <c r="D115" s="29" t="s">
        <v>27</v>
      </c>
      <c r="E115" s="29" t="s">
        <v>338</v>
      </c>
      <c r="F115" s="29"/>
      <c r="G115" s="29"/>
      <c r="H115" s="29" t="s">
        <v>334</v>
      </c>
      <c r="I115" s="29"/>
      <c r="J115" s="29"/>
      <c r="K115" s="29" t="s">
        <v>335</v>
      </c>
      <c r="L115" s="29" t="s">
        <v>55</v>
      </c>
      <c r="M115" s="29" t="s">
        <v>339</v>
      </c>
      <c r="N115" s="29" t="s">
        <v>340</v>
      </c>
      <c r="O115" s="73" t="s">
        <v>14</v>
      </c>
      <c r="P115" s="73">
        <v>8.9272165048596079</v>
      </c>
      <c r="Q115" s="73">
        <v>0</v>
      </c>
      <c r="R115" s="73">
        <v>8.9272165048596079</v>
      </c>
      <c r="S115" s="68">
        <v>4</v>
      </c>
      <c r="T115" s="68">
        <v>5</v>
      </c>
      <c r="U115" s="68">
        <v>5</v>
      </c>
      <c r="V115" s="68">
        <v>6</v>
      </c>
      <c r="W115" s="68" t="s">
        <v>14</v>
      </c>
      <c r="X115" s="68" t="s">
        <v>14</v>
      </c>
      <c r="Y115" s="68">
        <v>0</v>
      </c>
      <c r="Z115" s="68">
        <v>0</v>
      </c>
      <c r="AA115" s="68" t="s">
        <v>14</v>
      </c>
      <c r="AB115" s="68" t="s">
        <v>14</v>
      </c>
      <c r="AC115" s="68">
        <v>0</v>
      </c>
      <c r="AD115" s="68">
        <v>0</v>
      </c>
      <c r="AE115" s="68">
        <v>2612.7156413829712</v>
      </c>
      <c r="AF115" s="68">
        <v>2635.9382838940874</v>
      </c>
      <c r="AG115" s="68">
        <v>3136.515362665074</v>
      </c>
      <c r="AH115" s="68">
        <v>23555.909748490278</v>
      </c>
    </row>
    <row r="116" spans="1:34" x14ac:dyDescent="0.35">
      <c r="A116" s="33" t="s">
        <v>347</v>
      </c>
      <c r="B116" s="34">
        <v>43759</v>
      </c>
      <c r="C116" s="29" t="s">
        <v>10</v>
      </c>
      <c r="D116" s="31" t="s">
        <v>11</v>
      </c>
      <c r="E116" s="29" t="s">
        <v>341</v>
      </c>
      <c r="F116" s="29"/>
      <c r="G116" s="29"/>
      <c r="H116" s="29" t="s">
        <v>342</v>
      </c>
      <c r="I116" s="29"/>
      <c r="J116" s="29"/>
      <c r="K116" s="29" t="s">
        <v>343</v>
      </c>
      <c r="L116" s="29" t="s">
        <v>55</v>
      </c>
      <c r="M116" s="29" t="s">
        <v>344</v>
      </c>
      <c r="N116" s="31" t="s">
        <v>345</v>
      </c>
      <c r="O116" s="75">
        <v>23.6</v>
      </c>
      <c r="P116" s="73">
        <v>5.26</v>
      </c>
      <c r="Q116" s="73">
        <v>0</v>
      </c>
      <c r="R116" s="73">
        <v>5.26</v>
      </c>
      <c r="S116" s="68" t="s">
        <v>14</v>
      </c>
      <c r="T116" s="68" t="s">
        <v>14</v>
      </c>
      <c r="U116" s="68">
        <v>142</v>
      </c>
      <c r="V116" s="68">
        <v>143</v>
      </c>
      <c r="W116" s="68">
        <v>1.2327016140834772</v>
      </c>
      <c r="X116" s="68">
        <v>11.555131416756135</v>
      </c>
      <c r="Y116" s="68">
        <v>0.04</v>
      </c>
      <c r="Z116" s="68">
        <v>3.3000000000000002E-2</v>
      </c>
      <c r="AA116" s="68">
        <v>57.936975861923422</v>
      </c>
      <c r="AB116" s="68">
        <v>231.10262833512269</v>
      </c>
      <c r="AC116" s="68">
        <v>9.99</v>
      </c>
      <c r="AD116" s="68">
        <v>51.868000000000002</v>
      </c>
      <c r="AE116" s="68">
        <v>25387</v>
      </c>
      <c r="AF116" s="68">
        <v>28309</v>
      </c>
      <c r="AG116" s="68">
        <v>31508.309111420796</v>
      </c>
      <c r="AH116" s="68">
        <v>40062.552790497044</v>
      </c>
    </row>
    <row r="117" spans="1:34" x14ac:dyDescent="0.35"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3"/>
      <c r="P117" s="23"/>
      <c r="Q117" s="23"/>
      <c r="R117" s="23"/>
      <c r="S117" s="24"/>
      <c r="T117" s="24"/>
      <c r="U117" s="24"/>
      <c r="V117" s="24"/>
      <c r="W117" s="25"/>
      <c r="X117" s="26"/>
      <c r="Y117" s="26"/>
      <c r="Z117" s="26"/>
      <c r="AA117" s="25"/>
      <c r="AB117" s="27"/>
      <c r="AC117" s="27"/>
      <c r="AD117" s="27"/>
      <c r="AE117" s="28"/>
      <c r="AF117" s="28"/>
      <c r="AG117" s="28"/>
      <c r="AH117" s="28"/>
    </row>
    <row r="118" spans="1:34" x14ac:dyDescent="0.3">
      <c r="A118" s="2" t="s">
        <v>26</v>
      </c>
    </row>
    <row r="119" spans="1:34" ht="16.5" x14ac:dyDescent="0.3">
      <c r="A119" s="20" t="s">
        <v>357</v>
      </c>
    </row>
    <row r="120" spans="1:34" ht="16.5" x14ac:dyDescent="0.3">
      <c r="A120" s="20" t="s">
        <v>416</v>
      </c>
    </row>
    <row r="121" spans="1:34" ht="16.5" x14ac:dyDescent="0.3">
      <c r="A121" s="59" t="s">
        <v>415</v>
      </c>
    </row>
  </sheetData>
  <mergeCells count="36">
    <mergeCell ref="AH9:AH10"/>
    <mergeCell ref="AE8:AH8"/>
    <mergeCell ref="S8:V8"/>
    <mergeCell ref="Z9:Z10"/>
    <mergeCell ref="W8:Z8"/>
    <mergeCell ref="AA8:AD8"/>
    <mergeCell ref="AD9:AD10"/>
    <mergeCell ref="W9:W10"/>
    <mergeCell ref="AA9:AA10"/>
    <mergeCell ref="AE9:AE10"/>
    <mergeCell ref="S9:S10"/>
    <mergeCell ref="V9:V10"/>
    <mergeCell ref="T9:T10"/>
    <mergeCell ref="X9:X10"/>
    <mergeCell ref="AB9:AB10"/>
    <mergeCell ref="AF9:AF10"/>
    <mergeCell ref="A8:O8"/>
    <mergeCell ref="B9:B10"/>
    <mergeCell ref="L9:L10"/>
    <mergeCell ref="O9:O10"/>
    <mergeCell ref="E9:E10"/>
    <mergeCell ref="C9:C10"/>
    <mergeCell ref="D9:D10"/>
    <mergeCell ref="A9:A10"/>
    <mergeCell ref="F9:H9"/>
    <mergeCell ref="I9:K9"/>
    <mergeCell ref="M9:M10"/>
    <mergeCell ref="N9:N10"/>
    <mergeCell ref="AC9:AC10"/>
    <mergeCell ref="AG9:AG10"/>
    <mergeCell ref="P8:R8"/>
    <mergeCell ref="R9:R10"/>
    <mergeCell ref="P9:P10"/>
    <mergeCell ref="Q9:Q10"/>
    <mergeCell ref="U9:U10"/>
    <mergeCell ref="Y9:Y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7A705-1FFD-477B-B68C-F3231545E6F5}">
  <dimension ref="A1:AQ19"/>
  <sheetViews>
    <sheetView showGridLines="0" zoomScale="60" zoomScaleNormal="60" workbookViewId="0">
      <pane xSplit="5" topLeftCell="F1" activePane="topRight" state="frozen"/>
      <selection pane="topRight" activeCell="A6" sqref="A6"/>
    </sheetView>
  </sheetViews>
  <sheetFormatPr defaultColWidth="9.28515625" defaultRowHeight="18" x14ac:dyDescent="0.35"/>
  <cols>
    <col min="1" max="1" width="27" style="4" customWidth="1"/>
    <col min="2" max="2" width="13.85546875" style="1" bestFit="1" customWidth="1"/>
    <col min="3" max="3" width="20" style="1" bestFit="1" customWidth="1"/>
    <col min="4" max="4" width="13.28515625" style="1" bestFit="1" customWidth="1"/>
    <col min="5" max="5" width="42.85546875" style="1" customWidth="1"/>
    <col min="6" max="6" width="4.85546875" style="1" bestFit="1" customWidth="1"/>
    <col min="7" max="7" width="6" style="1" bestFit="1" customWidth="1"/>
    <col min="8" max="8" width="13.28515625" style="1" bestFit="1" customWidth="1"/>
    <col min="9" max="9" width="4.85546875" style="1" bestFit="1" customWidth="1"/>
    <col min="10" max="10" width="6" style="1" bestFit="1" customWidth="1"/>
    <col min="11" max="11" width="22.85546875" style="1" bestFit="1" customWidth="1"/>
    <col min="12" max="12" width="24.28515625" style="1" bestFit="1" customWidth="1"/>
    <col min="13" max="13" width="16" style="1" bestFit="1" customWidth="1"/>
    <col min="14" max="14" width="14.28515625" style="1" bestFit="1" customWidth="1"/>
    <col min="15" max="15" width="29" style="1" bestFit="1" customWidth="1"/>
    <col min="16" max="16" width="14.28515625" style="1" bestFit="1" customWidth="1"/>
    <col min="17" max="17" width="15.5703125" style="1" bestFit="1" customWidth="1"/>
    <col min="18" max="18" width="25.7109375" style="1" bestFit="1" customWidth="1"/>
    <col min="19" max="22" width="14" style="1" customWidth="1"/>
    <col min="23" max="34" width="14" customWidth="1"/>
    <col min="44" max="16384" width="9.28515625" style="1"/>
  </cols>
  <sheetData>
    <row r="1" spans="1:43" x14ac:dyDescent="0.35">
      <c r="A1" s="3"/>
    </row>
    <row r="6" spans="1:43" s="6" customFormat="1" ht="27.75" x14ac:dyDescent="0.45">
      <c r="A6" s="5" t="s">
        <v>323</v>
      </c>
    </row>
    <row r="7" spans="1:43" ht="18.75" thickBot="1" x14ac:dyDescent="0.4"/>
    <row r="8" spans="1:43" ht="29.65" customHeight="1" thickBot="1" x14ac:dyDescent="0.4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99" t="s">
        <v>324</v>
      </c>
      <c r="Q8" s="100"/>
      <c r="R8" s="101"/>
      <c r="S8" s="99" t="s">
        <v>352</v>
      </c>
      <c r="T8" s="100"/>
      <c r="U8" s="100"/>
      <c r="V8" s="101"/>
      <c r="W8" s="110" t="s">
        <v>353</v>
      </c>
      <c r="X8" s="111"/>
      <c r="Y8" s="111"/>
      <c r="Z8" s="112"/>
      <c r="AA8" s="99" t="s">
        <v>354</v>
      </c>
      <c r="AB8" s="100"/>
      <c r="AC8" s="100"/>
      <c r="AD8" s="101"/>
      <c r="AE8" s="99" t="s">
        <v>355</v>
      </c>
      <c r="AF8" s="100"/>
      <c r="AG8" s="100"/>
      <c r="AH8" s="101"/>
      <c r="AI8" s="1"/>
      <c r="AJ8" s="1"/>
      <c r="AK8" s="1"/>
      <c r="AL8" s="1"/>
      <c r="AM8" s="1"/>
      <c r="AN8" s="1"/>
      <c r="AO8" s="1"/>
      <c r="AP8" s="1"/>
      <c r="AQ8" s="1"/>
    </row>
    <row r="9" spans="1:43" ht="20.25" customHeight="1" x14ac:dyDescent="0.3">
      <c r="A9" s="97" t="s">
        <v>326</v>
      </c>
      <c r="B9" s="97" t="s">
        <v>0</v>
      </c>
      <c r="C9" s="97" t="s">
        <v>1</v>
      </c>
      <c r="D9" s="97" t="s">
        <v>65</v>
      </c>
      <c r="E9" s="105" t="s">
        <v>2</v>
      </c>
      <c r="F9" s="107" t="s">
        <v>3</v>
      </c>
      <c r="G9" s="108"/>
      <c r="H9" s="109"/>
      <c r="I9" s="107" t="s">
        <v>4</v>
      </c>
      <c r="J9" s="108"/>
      <c r="K9" s="109"/>
      <c r="L9" s="97" t="s">
        <v>66</v>
      </c>
      <c r="M9" s="105" t="s">
        <v>5</v>
      </c>
      <c r="N9" s="105" t="s">
        <v>6</v>
      </c>
      <c r="O9" s="97" t="s">
        <v>325</v>
      </c>
      <c r="P9" s="97" t="s">
        <v>67</v>
      </c>
      <c r="Q9" s="97" t="s">
        <v>68</v>
      </c>
      <c r="R9" s="97" t="s">
        <v>138</v>
      </c>
      <c r="S9" s="97">
        <v>2019</v>
      </c>
      <c r="T9" s="97">
        <v>2020</v>
      </c>
      <c r="U9" s="97">
        <v>2021</v>
      </c>
      <c r="V9" s="97">
        <v>2022</v>
      </c>
      <c r="W9" s="97">
        <v>2019</v>
      </c>
      <c r="X9" s="97">
        <v>2020</v>
      </c>
      <c r="Y9" s="97">
        <v>2021</v>
      </c>
      <c r="Z9" s="97">
        <v>2022</v>
      </c>
      <c r="AA9" s="97">
        <v>2019</v>
      </c>
      <c r="AB9" s="97">
        <v>2020</v>
      </c>
      <c r="AC9" s="97">
        <v>2021</v>
      </c>
      <c r="AD9" s="97">
        <v>2022</v>
      </c>
      <c r="AE9" s="97">
        <v>2019</v>
      </c>
      <c r="AF9" s="97">
        <v>2020</v>
      </c>
      <c r="AG9" s="97">
        <v>2021</v>
      </c>
      <c r="AH9" s="97">
        <v>2022</v>
      </c>
      <c r="AI9" s="1"/>
      <c r="AJ9" s="1"/>
      <c r="AK9" s="1"/>
      <c r="AL9" s="1"/>
      <c r="AM9" s="1"/>
      <c r="AN9" s="1"/>
      <c r="AO9" s="1"/>
      <c r="AP9" s="1"/>
      <c r="AQ9" s="1"/>
    </row>
    <row r="10" spans="1:43" ht="33.75" customHeight="1" thickBot="1" x14ac:dyDescent="0.35">
      <c r="A10" s="98"/>
      <c r="B10" s="98"/>
      <c r="C10" s="98"/>
      <c r="D10" s="98"/>
      <c r="E10" s="106"/>
      <c r="F10" s="7" t="s">
        <v>7</v>
      </c>
      <c r="G10" s="8" t="s">
        <v>8</v>
      </c>
      <c r="H10" s="11" t="s">
        <v>9</v>
      </c>
      <c r="I10" s="7" t="s">
        <v>7</v>
      </c>
      <c r="J10" s="8" t="s">
        <v>8</v>
      </c>
      <c r="K10" s="9" t="s">
        <v>9</v>
      </c>
      <c r="L10" s="98"/>
      <c r="M10" s="106"/>
      <c r="N10" s="106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8" customHeight="1" x14ac:dyDescent="0.35">
      <c r="A11" s="51" t="s">
        <v>348</v>
      </c>
      <c r="B11" s="52" t="s">
        <v>45</v>
      </c>
      <c r="C11" s="53" t="s">
        <v>10</v>
      </c>
      <c r="D11" s="53" t="s">
        <v>27</v>
      </c>
      <c r="E11" s="53" t="s">
        <v>41</v>
      </c>
      <c r="F11" s="53"/>
      <c r="G11" s="53"/>
      <c r="H11" s="53"/>
      <c r="I11" s="53"/>
      <c r="J11" s="53"/>
      <c r="K11" s="53" t="s">
        <v>42</v>
      </c>
      <c r="L11" s="53" t="s">
        <v>55</v>
      </c>
      <c r="M11" s="53" t="s">
        <v>43</v>
      </c>
      <c r="N11" s="53" t="s">
        <v>44</v>
      </c>
      <c r="O11" s="54">
        <v>73.985906937188673</v>
      </c>
      <c r="P11" s="54">
        <v>12.772880697408999</v>
      </c>
      <c r="Q11" s="54">
        <v>0</v>
      </c>
      <c r="R11" s="54">
        <v>12.772880697408999</v>
      </c>
      <c r="S11" s="53">
        <v>1</v>
      </c>
      <c r="T11" s="53" t="s">
        <v>14</v>
      </c>
      <c r="U11" s="53" t="s">
        <v>14</v>
      </c>
      <c r="V11" s="53" t="s">
        <v>14</v>
      </c>
      <c r="W11" s="55">
        <v>127.62687240118231</v>
      </c>
      <c r="X11" s="56">
        <v>411.99347488084015</v>
      </c>
      <c r="Y11" s="56">
        <v>822.34667434494679</v>
      </c>
      <c r="Z11" s="68">
        <v>1328.4771358276068</v>
      </c>
      <c r="AA11" s="55">
        <v>25652.985822353592</v>
      </c>
      <c r="AB11" s="55">
        <v>102174.38177044835</v>
      </c>
      <c r="AC11" s="55">
        <v>200652.58854016702</v>
      </c>
      <c r="AD11" s="68">
        <v>324148.42114193604</v>
      </c>
      <c r="AE11" s="55">
        <v>407.29422373628574</v>
      </c>
      <c r="AF11" s="55">
        <v>353.27402951596872</v>
      </c>
      <c r="AG11" s="55" t="s">
        <v>14</v>
      </c>
      <c r="AH11" s="55" t="s">
        <v>14</v>
      </c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35">
      <c r="A12" s="51" t="s">
        <v>348</v>
      </c>
      <c r="B12" s="52">
        <v>43563</v>
      </c>
      <c r="C12" s="53" t="s">
        <v>10</v>
      </c>
      <c r="D12" s="53" t="s">
        <v>27</v>
      </c>
      <c r="E12" s="53" t="s">
        <v>99</v>
      </c>
      <c r="F12" s="53"/>
      <c r="G12" s="53"/>
      <c r="H12" s="53"/>
      <c r="I12" s="53"/>
      <c r="J12" s="53"/>
      <c r="K12" s="53" t="s">
        <v>100</v>
      </c>
      <c r="L12" s="53" t="s">
        <v>55</v>
      </c>
      <c r="M12" s="53" t="s">
        <v>101</v>
      </c>
      <c r="N12" s="53" t="s">
        <v>102</v>
      </c>
      <c r="O12" s="54">
        <v>685.6944822635345</v>
      </c>
      <c r="P12" s="54">
        <v>0</v>
      </c>
      <c r="Q12" s="54">
        <v>437.31213513849212</v>
      </c>
      <c r="R12" s="54">
        <v>437.31213513849212</v>
      </c>
      <c r="S12" s="53">
        <v>1433</v>
      </c>
      <c r="T12" s="53" t="s">
        <v>14</v>
      </c>
      <c r="U12" s="53" t="s">
        <v>14</v>
      </c>
      <c r="V12" s="53" t="s">
        <v>14</v>
      </c>
      <c r="W12" s="55">
        <v>2401.9275086418515</v>
      </c>
      <c r="X12" s="56">
        <v>1920.9759641118446</v>
      </c>
      <c r="Y12" s="56">
        <v>1796.5311624741512</v>
      </c>
      <c r="Z12" s="68">
        <v>1985.4079352959475</v>
      </c>
      <c r="AA12" s="55">
        <v>415533.47602825513</v>
      </c>
      <c r="AB12" s="55">
        <v>476402.03909973754</v>
      </c>
      <c r="AC12" s="55">
        <v>438353.60364369291</v>
      </c>
      <c r="AD12" s="68">
        <v>484439.53621221118</v>
      </c>
      <c r="AE12" s="55">
        <v>564851.46034767793</v>
      </c>
      <c r="AF12" s="55">
        <v>523029.08266000566</v>
      </c>
      <c r="AG12" s="55" t="s">
        <v>14</v>
      </c>
      <c r="AH12" s="55" t="s">
        <v>14</v>
      </c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35">
      <c r="A13" s="51" t="s">
        <v>348</v>
      </c>
      <c r="B13" s="52">
        <v>43592</v>
      </c>
      <c r="C13" s="53" t="s">
        <v>10</v>
      </c>
      <c r="D13" s="53" t="s">
        <v>27</v>
      </c>
      <c r="E13" s="76" t="s">
        <v>134</v>
      </c>
      <c r="F13" s="53"/>
      <c r="G13" s="53"/>
      <c r="H13" s="53"/>
      <c r="I13" s="53"/>
      <c r="J13" s="53"/>
      <c r="K13" s="53" t="s">
        <v>135</v>
      </c>
      <c r="L13" s="53" t="s">
        <v>55</v>
      </c>
      <c r="M13" s="53" t="s">
        <v>136</v>
      </c>
      <c r="N13" s="53" t="s">
        <v>137</v>
      </c>
      <c r="O13" s="54">
        <v>283.34992533598808</v>
      </c>
      <c r="P13" s="54">
        <v>62.292958728735464</v>
      </c>
      <c r="Q13" s="54">
        <v>0</v>
      </c>
      <c r="R13" s="54">
        <v>62.292958728735464</v>
      </c>
      <c r="S13" s="53">
        <v>2410</v>
      </c>
      <c r="T13" s="53" t="s">
        <v>14</v>
      </c>
      <c r="U13" s="53" t="s">
        <v>14</v>
      </c>
      <c r="V13" s="53" t="s">
        <v>14</v>
      </c>
      <c r="W13" s="55">
        <v>159.16862882621112</v>
      </c>
      <c r="X13" s="56">
        <v>497.67644584915763</v>
      </c>
      <c r="Y13" s="56">
        <v>460.01047038190717</v>
      </c>
      <c r="Z13" s="68">
        <v>0</v>
      </c>
      <c r="AA13" s="55">
        <v>24511.95355944091</v>
      </c>
      <c r="AB13" s="55">
        <v>123423.75857059109</v>
      </c>
      <c r="AC13" s="55">
        <v>112242.55477318534</v>
      </c>
      <c r="AD13" s="68">
        <v>0</v>
      </c>
      <c r="AE13" s="55">
        <v>291472.12063523871</v>
      </c>
      <c r="AF13" s="55">
        <v>410411.38837203378</v>
      </c>
      <c r="AG13" s="55" t="s">
        <v>14</v>
      </c>
      <c r="AH13" s="55" t="s">
        <v>14</v>
      </c>
      <c r="AI13" s="1"/>
      <c r="AJ13" s="1"/>
      <c r="AK13" s="1"/>
      <c r="AL13" s="1"/>
      <c r="AM13" s="1"/>
      <c r="AN13" s="1"/>
      <c r="AO13" s="1"/>
      <c r="AP13" s="1"/>
      <c r="AQ13" s="1"/>
    </row>
    <row r="14" spans="1:43" x14ac:dyDescent="0.35">
      <c r="A14" s="51" t="s">
        <v>348</v>
      </c>
      <c r="B14" s="52">
        <v>43621</v>
      </c>
      <c r="C14" s="53" t="s">
        <v>10</v>
      </c>
      <c r="D14" s="53" t="s">
        <v>27</v>
      </c>
      <c r="E14" s="53" t="s">
        <v>160</v>
      </c>
      <c r="F14" s="53"/>
      <c r="G14" s="53"/>
      <c r="H14" s="53"/>
      <c r="I14" s="53"/>
      <c r="J14" s="53"/>
      <c r="K14" s="53" t="s">
        <v>100</v>
      </c>
      <c r="L14" s="53" t="s">
        <v>55</v>
      </c>
      <c r="M14" s="53" t="s">
        <v>161</v>
      </c>
      <c r="N14" s="53" t="s">
        <v>162</v>
      </c>
      <c r="O14" s="54">
        <v>66.946184580476498</v>
      </c>
      <c r="P14" s="54">
        <v>0</v>
      </c>
      <c r="Q14" s="54">
        <v>31.766732283464567</v>
      </c>
      <c r="R14" s="54">
        <v>31.766732283464567</v>
      </c>
      <c r="S14" s="53">
        <v>80</v>
      </c>
      <c r="T14" s="53" t="s">
        <v>14</v>
      </c>
      <c r="U14" s="53" t="s">
        <v>14</v>
      </c>
      <c r="V14" s="53" t="s">
        <v>14</v>
      </c>
      <c r="W14" s="55">
        <v>161.37868844246279</v>
      </c>
      <c r="X14" s="56">
        <v>124.6200902301634</v>
      </c>
      <c r="Y14" s="56">
        <v>277.00992068685707</v>
      </c>
      <c r="Z14" s="68">
        <v>285.98031729871894</v>
      </c>
      <c r="AA14" s="55">
        <v>21624.760032062521</v>
      </c>
      <c r="AB14" s="55">
        <v>30905.782377080523</v>
      </c>
      <c r="AC14" s="55">
        <v>67590.420647593128</v>
      </c>
      <c r="AD14" s="68">
        <v>69779.197420887431</v>
      </c>
      <c r="AE14" s="55">
        <v>20438.104303391614</v>
      </c>
      <c r="AF14" s="55">
        <v>21717.17686641348</v>
      </c>
      <c r="AG14" s="55" t="s">
        <v>14</v>
      </c>
      <c r="AH14" s="55" t="s">
        <v>14</v>
      </c>
      <c r="AI14" s="1"/>
      <c r="AJ14" s="1"/>
      <c r="AK14" s="1"/>
      <c r="AL14" s="1"/>
      <c r="AM14" s="1"/>
      <c r="AN14" s="1"/>
      <c r="AO14" s="1"/>
      <c r="AP14" s="1"/>
      <c r="AQ14" s="1"/>
    </row>
    <row r="15" spans="1:43" x14ac:dyDescent="0.35">
      <c r="A15" s="51" t="s">
        <v>348</v>
      </c>
      <c r="B15" s="52">
        <v>43663</v>
      </c>
      <c r="C15" s="53" t="s">
        <v>10</v>
      </c>
      <c r="D15" s="53" t="s">
        <v>27</v>
      </c>
      <c r="E15" s="76" t="s">
        <v>208</v>
      </c>
      <c r="F15" s="53"/>
      <c r="G15" s="53"/>
      <c r="H15" s="53"/>
      <c r="I15" s="53"/>
      <c r="J15" s="53"/>
      <c r="K15" s="53" t="s">
        <v>100</v>
      </c>
      <c r="L15" s="53" t="s">
        <v>55</v>
      </c>
      <c r="M15" s="53" t="s">
        <v>209</v>
      </c>
      <c r="N15" s="53" t="s">
        <v>210</v>
      </c>
      <c r="O15" s="54">
        <v>313.85127300226873</v>
      </c>
      <c r="P15" s="54">
        <v>0</v>
      </c>
      <c r="Q15" s="54">
        <v>72.561159770462098</v>
      </c>
      <c r="R15" s="54">
        <v>72.561159770462098</v>
      </c>
      <c r="S15" s="53">
        <v>615</v>
      </c>
      <c r="T15" s="53" t="s">
        <v>14</v>
      </c>
      <c r="U15" s="53" t="s">
        <v>14</v>
      </c>
      <c r="V15" s="53" t="s">
        <v>14</v>
      </c>
      <c r="W15" s="55">
        <v>964.09523570963381</v>
      </c>
      <c r="X15" s="56">
        <v>1655.2109193790943</v>
      </c>
      <c r="Y15" s="56">
        <v>2149.0995471559822</v>
      </c>
      <c r="Z15" s="68">
        <v>0</v>
      </c>
      <c r="AA15" s="55">
        <v>102194.10675817846</v>
      </c>
      <c r="AB15" s="55">
        <v>410492.30800601537</v>
      </c>
      <c r="AC15" s="55">
        <v>524380.28950605972</v>
      </c>
      <c r="AD15" s="68">
        <v>0</v>
      </c>
      <c r="AE15" s="55">
        <v>175216.17153449226</v>
      </c>
      <c r="AF15" s="55">
        <v>230260.24010399409</v>
      </c>
      <c r="AG15" s="55" t="s">
        <v>14</v>
      </c>
      <c r="AH15" s="55" t="s">
        <v>14</v>
      </c>
      <c r="AI15" s="1"/>
      <c r="AJ15" s="1"/>
      <c r="AK15" s="1"/>
      <c r="AL15" s="1"/>
      <c r="AM15" s="1"/>
      <c r="AN15" s="1"/>
      <c r="AO15" s="1"/>
      <c r="AP15" s="1"/>
      <c r="AQ15" s="1"/>
    </row>
    <row r="16" spans="1:43" x14ac:dyDescent="0.35">
      <c r="A16" s="51" t="s">
        <v>348</v>
      </c>
      <c r="B16" s="52">
        <v>43675</v>
      </c>
      <c r="C16" s="53" t="s">
        <v>10</v>
      </c>
      <c r="D16" s="53" t="s">
        <v>27</v>
      </c>
      <c r="E16" s="53" t="s">
        <v>211</v>
      </c>
      <c r="F16" s="53"/>
      <c r="G16" s="53"/>
      <c r="H16" s="53"/>
      <c r="I16" s="53"/>
      <c r="J16" s="53"/>
      <c r="K16" s="53" t="s">
        <v>100</v>
      </c>
      <c r="L16" s="53" t="s">
        <v>55</v>
      </c>
      <c r="M16" s="53" t="s">
        <v>212</v>
      </c>
      <c r="N16" s="53" t="s">
        <v>213</v>
      </c>
      <c r="O16" s="54">
        <v>235.3092452102353</v>
      </c>
      <c r="P16" s="54">
        <v>0</v>
      </c>
      <c r="Q16" s="54">
        <v>57.413828268407094</v>
      </c>
      <c r="R16" s="54">
        <v>57.413828268407094</v>
      </c>
      <c r="S16" s="53">
        <v>250</v>
      </c>
      <c r="T16" s="53" t="s">
        <v>14</v>
      </c>
      <c r="U16" s="53" t="s">
        <v>14</v>
      </c>
      <c r="V16" s="53" t="s">
        <v>14</v>
      </c>
      <c r="W16" s="55">
        <v>1136.0698361805521</v>
      </c>
      <c r="X16" s="56">
        <v>719.26872785665137</v>
      </c>
      <c r="Y16" s="56">
        <v>697.23084574509858</v>
      </c>
      <c r="Z16" s="68">
        <v>1424.894940753938</v>
      </c>
      <c r="AA16" s="55">
        <v>111334.85471669756</v>
      </c>
      <c r="AB16" s="55">
        <v>178378.64450844954</v>
      </c>
      <c r="AC16" s="55">
        <v>170124.32636180407</v>
      </c>
      <c r="AD16" s="68">
        <v>347674.36554396088</v>
      </c>
      <c r="AE16" s="55">
        <v>65127.248133861031</v>
      </c>
      <c r="AF16" s="55">
        <v>77553.590089975274</v>
      </c>
      <c r="AG16" s="55" t="s">
        <v>14</v>
      </c>
      <c r="AH16" s="55" t="s">
        <v>14</v>
      </c>
      <c r="AI16" s="1"/>
      <c r="AJ16" s="1"/>
      <c r="AK16" s="1"/>
      <c r="AL16" s="1"/>
      <c r="AM16" s="1"/>
      <c r="AN16" s="1"/>
      <c r="AO16" s="1"/>
      <c r="AP16" s="1"/>
      <c r="AQ16" s="1"/>
    </row>
    <row r="17" spans="1:43" x14ac:dyDescent="0.35">
      <c r="A17" s="51" t="s">
        <v>348</v>
      </c>
      <c r="B17" s="52">
        <v>43790</v>
      </c>
      <c r="C17" s="53" t="s">
        <v>10</v>
      </c>
      <c r="D17" s="53" t="s">
        <v>27</v>
      </c>
      <c r="E17" s="53" t="s">
        <v>421</v>
      </c>
      <c r="F17" s="53"/>
      <c r="G17" s="53"/>
      <c r="H17" s="53"/>
      <c r="I17" s="53"/>
      <c r="J17" s="53"/>
      <c r="K17" s="53" t="s">
        <v>135</v>
      </c>
      <c r="L17" s="53" t="s">
        <v>55</v>
      </c>
      <c r="M17" s="53" t="s">
        <v>422</v>
      </c>
      <c r="N17" s="53" t="s">
        <v>332</v>
      </c>
      <c r="O17" s="54">
        <v>635.53461095402656</v>
      </c>
      <c r="P17" s="54">
        <v>130.57557714405098</v>
      </c>
      <c r="Q17" s="54">
        <v>0</v>
      </c>
      <c r="R17" s="54">
        <v>130.57557714405098</v>
      </c>
      <c r="S17" s="53">
        <v>3287</v>
      </c>
      <c r="T17" s="53" t="s">
        <v>14</v>
      </c>
      <c r="U17" s="53" t="s">
        <v>14</v>
      </c>
      <c r="V17" s="53" t="s">
        <v>14</v>
      </c>
      <c r="W17" s="55">
        <v>1330.9328189970443</v>
      </c>
      <c r="X17" s="56">
        <v>493.84319323018889</v>
      </c>
      <c r="Y17" s="56">
        <v>636.27673219380677</v>
      </c>
      <c r="Z17" s="68">
        <v>654.89946551285323</v>
      </c>
      <c r="AA17" s="55">
        <v>33273.317719553132</v>
      </c>
      <c r="AB17" s="55">
        <v>122473.11192108685</v>
      </c>
      <c r="AC17" s="55">
        <v>155251.52265528886</v>
      </c>
      <c r="AD17" s="68">
        <v>159795.46958513616</v>
      </c>
      <c r="AE17" s="55">
        <v>721484.39456941036</v>
      </c>
      <c r="AF17" s="55">
        <v>795735.22289909015</v>
      </c>
      <c r="AG17" s="55" t="s">
        <v>14</v>
      </c>
      <c r="AH17" s="55" t="s">
        <v>14</v>
      </c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16.5" x14ac:dyDescent="0.3">
      <c r="A18" s="1"/>
      <c r="B18" s="12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3"/>
      <c r="P18" s="13"/>
      <c r="Q18" s="13"/>
      <c r="R18" s="13"/>
      <c r="S18" s="10"/>
      <c r="T18" s="10"/>
      <c r="U18" s="10"/>
      <c r="V18" s="10"/>
      <c r="W18" s="10"/>
      <c r="X18" s="10"/>
      <c r="Y18" s="10"/>
      <c r="Z18" s="10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x14ac:dyDescent="0.3">
      <c r="A19" s="2" t="s">
        <v>26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</sheetData>
  <mergeCells count="36">
    <mergeCell ref="AH9:AH10"/>
    <mergeCell ref="AE8:AH8"/>
    <mergeCell ref="A8:O8"/>
    <mergeCell ref="A9:A10"/>
    <mergeCell ref="B9:B10"/>
    <mergeCell ref="C9:C10"/>
    <mergeCell ref="D9:D10"/>
    <mergeCell ref="E9:E10"/>
    <mergeCell ref="F9:H9"/>
    <mergeCell ref="I9:K9"/>
    <mergeCell ref="L9:L10"/>
    <mergeCell ref="O9:O10"/>
    <mergeCell ref="M9:M10"/>
    <mergeCell ref="N9:N10"/>
    <mergeCell ref="W9:W10"/>
    <mergeCell ref="W8:Z8"/>
    <mergeCell ref="AA8:AD8"/>
    <mergeCell ref="T9:T10"/>
    <mergeCell ref="X9:X10"/>
    <mergeCell ref="AB9:AB10"/>
    <mergeCell ref="Y9:Y10"/>
    <mergeCell ref="AC9:AC10"/>
    <mergeCell ref="P8:R8"/>
    <mergeCell ref="P9:P10"/>
    <mergeCell ref="Q9:Q10"/>
    <mergeCell ref="R9:R10"/>
    <mergeCell ref="S9:S10"/>
    <mergeCell ref="S8:V8"/>
    <mergeCell ref="U9:U10"/>
    <mergeCell ref="AG9:AG10"/>
    <mergeCell ref="AA9:AA10"/>
    <mergeCell ref="AE9:AE10"/>
    <mergeCell ref="V9:V10"/>
    <mergeCell ref="Z9:Z10"/>
    <mergeCell ref="AF9:AF10"/>
    <mergeCell ref="AD9:AD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4 6 Q T u N j u x C n A A A A + A A A A B I A H A B D b 2 5 m a W c v U G F j a 2 F n Z S 5 4 b W w g o h g A K K A U A A A A A A A A A A A A A A A A A A A A A A A A A A A A h Y 9 B D o I w F E S v Q r q n L R X R k E 9 Z u J X E h G j c N l C h E Y q h x X I 3 F x 7 J K 0 i i q D u X M 3 m T v H n c 7 p C O b e N d Z W 9 U p x M U Y I o 8 q Y u u V L p K 0 G B P / h q l H H a i O I t K e h O s T T w a l a D a 2 k t M i H M O u w X u + o o w S g N y z L Z 5 U c t W + E o b K 3 Q h 0 W d V / l 8 h D o e X D G c 4 W u F l S E P M o g D I X E O m 9 B d h k z G m Q H 5 K 2 A y N H X r J p f b 3 O Z A 5 A n m / 4 E 9 Q S w M E F A A C A A g A r 4 6 Q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+ O k E 4 o i k e 4 D g A A A B E A A A A T A B w A R m 9 y b X V s Y X M v U 2 V j d G l v b j E u b S C i G A A o o B Q A A A A A A A A A A A A A A A A A A A A A A A A A A A A r T k 0 u y c z P U w i G 0 I b W A F B L A Q I t A B Q A A g A I A K + O k E 7 j Y 7 s Q p w A A A P g A A A A S A A A A A A A A A A A A A A A A A A A A A A B D b 2 5 m a W c v U G F j a 2 F n Z S 5 4 b W x Q S w E C L Q A U A A I A C A C v j p B O D 8 r p q 6 Q A A A D p A A A A E w A A A A A A A A A A A A A A A A D z A A A A W 0 N v b n R l b n R f V H l w Z X N d L n h t b F B L A Q I t A B Q A A g A I A K + O k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i R P q f Q v v k K l 6 V V L L Q r Y b g A A A A A C A A A A A A A Q Z g A A A A E A A C A A A A C C o C t o 8 D z V t o 6 b B k c 2 J v p 0 + 7 2 O h 5 S y R g V 8 L K C M E x 0 i G Q A A A A A O g A A A A A I A A C A A A A A / g K P f f d p W p K F c S F + R r g n a e 7 v x F e p m m e Q F v L N 8 T Q Z U g F A A A A D r 9 v / h H y j R x r 6 h I 9 N S B + J m F K P D 8 g Q k j u w 5 p i Q Y H R 6 x V S E t l c J H b 6 j l B Y r j n v N v g p n d Q l b E Y B 6 A S 1 a P / t a G v v K V r / k u h U q Q a t 8 y s 3 c 2 8 g Q F c 0 A A A A A v O 2 E l w f 4 n e U 3 B u P H n c m 2 O W P D / s P G f 4 F 1 j u n 8 q L Y B h h z b p b P J r C F O P O R O i y T q + 6 Y y W w U j u 1 x e A i 5 v P C E J F f 0 g I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d24619a9-60b3-4eda-9432-ac5f06646f89">2017</Year>
    <Document_x0020_type xmlns="d24619a9-60b3-4eda-9432-ac5f06646f89" xsi:nil="true"/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2" ma:contentTypeDescription="Create a new document." ma:contentTypeScope="" ma:versionID="43651b77bfe5af73205b6a5b83d9bc6b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f4d6371550db31d1bb7999425182e8bb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4334DC-E8BE-43A5-AEF6-79E5B031452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9050102-6E6D-4956-B248-5FAC46C050E8}">
  <ds:schemaRefs>
    <ds:schemaRef ds:uri="http://schemas.microsoft.com/office/infopath/2007/PartnerControls"/>
    <ds:schemaRef ds:uri="ffa9d2f0-5494-45f9-9eb8-ec0cdb4a63ce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24619a9-60b3-4eda-9432-ac5f06646f89"/>
    <ds:schemaRef ds:uri="http://www.w3.org/XML/1998/namespac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51D2CC2-5C3A-480F-9E2E-018A941A07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DB50D81-19B1-4F74-B6BB-F834138E9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Members</vt:lpstr>
      <vt:lpstr>Affiliate Members</vt:lpstr>
    </vt:vector>
  </TitlesOfParts>
  <Manager/>
  <Company>The Nasdaq OMX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hemmi</dc:creator>
  <cp:keywords/>
  <dc:description/>
  <cp:lastModifiedBy>Claudio Vidal</cp:lastModifiedBy>
  <cp:revision/>
  <dcterms:created xsi:type="dcterms:W3CDTF">2014-11-21T14:58:11Z</dcterms:created>
  <dcterms:modified xsi:type="dcterms:W3CDTF">2023-10-19T13:27:30Z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0x010100815C77E73AEFD04D94341C4F3ECCB34A</vt:lpwstr>
  </property>
  <property fmtid="{D5CDD505-2E9C-101B-9397-08002B2CF9AE}" pid="3" name="AuthorIds_UIVersion_8">
    <vt:lpwstr>130</vt:lpwstr>
  </property>
  <property fmtid="{D5CDD505-2E9C-101B-9397-08002B2CF9AE}" pid="4" name="MediaServiceImageTags">
    <vt:lpwstr/>
  </property>
</Properties>
</file>